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tabRatio="834" activeTab="9"/>
  </bookViews>
  <sheets>
    <sheet name="Ct" sheetId="1" r:id="rId1"/>
    <sheet name="Ct Standard Curve" sheetId="2" r:id="rId2"/>
    <sheet name="Cp" sheetId="3" r:id="rId3"/>
    <sheet name="Cp Standard Curve" sheetId="4" r:id="rId4"/>
    <sheet name="Cy0" sheetId="5" r:id="rId5"/>
    <sheet name="Cy0 Standard Curve" sheetId="6" r:id="rId6"/>
    <sheet name="SCF" sheetId="7" r:id="rId7"/>
    <sheet name="SCF Calibration Curve" sheetId="8" r:id="rId8"/>
    <sheet name="Log10 SCF" sheetId="9" r:id="rId9"/>
    <sheet name="Log10 SCF Calibration Curv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<sst xmlns="http://schemas.openxmlformats.org/spreadsheetml/2006/main" count="94" uniqueCount="17">
  <si>
    <t>Ct</t>
  </si>
  <si>
    <t>CV%</t>
  </si>
  <si>
    <t>Input Molecular Number</t>
  </si>
  <si>
    <t>Amplification Mix Percentage</t>
  </si>
  <si>
    <t>Dilution Factor</t>
  </si>
  <si>
    <t>Estimated Input Molecular Number</t>
  </si>
  <si>
    <t>Estimated Input Molecular Number/Input Molecular Number</t>
  </si>
  <si>
    <t>Relative Error</t>
  </si>
  <si>
    <t>Cp</t>
  </si>
  <si>
    <r>
      <t>Estimated 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Input Molecular Number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</si>
  <si>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Input Molecular Number</t>
    </r>
  </si>
  <si>
    <r>
      <t>C</t>
    </r>
    <r>
      <rPr>
        <b/>
        <vertAlign val="subscript"/>
        <sz val="10"/>
        <rFont val="Arial"/>
        <family val="2"/>
      </rPr>
      <t>y0</t>
    </r>
  </si>
  <si>
    <r>
      <t>F</t>
    </r>
    <r>
      <rPr>
        <b/>
        <vertAlign val="subscript"/>
        <sz val="10"/>
        <rFont val="Arial"/>
        <family val="2"/>
      </rPr>
      <t>0</t>
    </r>
  </si>
  <si>
    <t>Mean RE</t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</si>
  <si>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F</t>
    </r>
    <r>
      <rPr>
        <b/>
        <vertAlign val="subscript"/>
        <sz val="10"/>
        <rFont val="Arial"/>
        <family val="2"/>
      </rPr>
      <t>0</t>
    </r>
  </si>
  <si>
    <t>Mean CV%</t>
  </si>
  <si>
    <t>Dilution Factor * Estimated Input Molecular Number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</si>
</sst>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"/>
    <numFmt numFmtId="170" formatCode="0.0000%"/>
    <numFmt numFmtId="171" formatCode="0.000E+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vertAlign val="superscript"/>
      <sz val="14.5"/>
      <name val="Arial"/>
      <family val="0"/>
    </font>
    <font>
      <b/>
      <vertAlign val="subscript"/>
      <sz val="14.5"/>
      <name val="Arial"/>
      <family val="2"/>
    </font>
    <font>
      <sz val="15"/>
      <name val="Arial"/>
      <family val="0"/>
    </font>
    <font>
      <vertAlign val="superscript"/>
      <sz val="15"/>
      <name val="Arial"/>
      <family val="0"/>
    </font>
    <font>
      <b/>
      <vertAlign val="subscript"/>
      <sz val="15"/>
      <name val="Arial"/>
      <family val="2"/>
    </font>
    <font>
      <b/>
      <sz val="18"/>
      <name val="Arial"/>
      <family val="0"/>
    </font>
    <font>
      <b/>
      <sz val="14.5"/>
      <name val="Arial"/>
      <family val="0"/>
    </font>
    <font>
      <b/>
      <vertAlign val="subscript"/>
      <sz val="18"/>
      <name val="Arial"/>
      <family val="2"/>
    </font>
    <font>
      <b/>
      <sz val="18.5"/>
      <name val="Arial"/>
      <family val="0"/>
    </font>
    <font>
      <b/>
      <sz val="15"/>
      <name val="Arial"/>
      <family val="0"/>
    </font>
    <font>
      <b/>
      <sz val="12"/>
      <name val="Arial"/>
      <family val="2"/>
    </font>
    <font>
      <sz val="11.25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1" fontId="0" fillId="0" borderId="1" xfId="0" applyNumberFormat="1" applyFont="1" applyBorder="1" applyAlignment="1">
      <alignment horizont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1" fontId="0" fillId="0" borderId="5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1" fontId="0" fillId="0" borderId="8" xfId="0" applyNumberFormat="1" applyFont="1" applyBorder="1" applyAlignment="1">
      <alignment horizontal="center"/>
    </xf>
    <xf numFmtId="1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1" fontId="1" fillId="0" borderId="12" xfId="0" applyNumberFormat="1" applyFont="1" applyBorder="1" applyAlignment="1">
      <alignment horizontal="center" vertical="center" wrapText="1"/>
    </xf>
    <xf numFmtId="1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11" fontId="1" fillId="0" borderId="15" xfId="0" applyNumberFormat="1" applyFont="1" applyBorder="1" applyAlignment="1">
      <alignment horizontal="center" vertical="center" wrapText="1"/>
    </xf>
    <xf numFmtId="11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0" fontId="0" fillId="0" borderId="7" xfId="0" applyNumberFormat="1" applyBorder="1" applyAlignment="1">
      <alignment horizontal="center"/>
    </xf>
    <xf numFmtId="11" fontId="0" fillId="0" borderId="2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9" xfId="0" applyNumberFormat="1" applyBorder="1" applyAlignment="1">
      <alignment/>
    </xf>
    <xf numFmtId="11" fontId="0" fillId="0" borderId="2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0" borderId="9" xfId="0" applyNumberFormat="1" applyFont="1" applyFill="1" applyBorder="1" applyAlignment="1">
      <alignment/>
    </xf>
    <xf numFmtId="11" fontId="0" fillId="0" borderId="3" xfId="0" applyNumberFormat="1" applyBorder="1" applyAlignment="1">
      <alignment/>
    </xf>
    <xf numFmtId="11" fontId="0" fillId="0" borderId="6" xfId="0" applyNumberFormat="1" applyBorder="1" applyAlignment="1">
      <alignment/>
    </xf>
    <xf numFmtId="11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1" fontId="1" fillId="0" borderId="14" xfId="0" applyNumberFormat="1" applyFont="1" applyBorder="1" applyAlignment="1">
      <alignment horizontal="center" vertical="center" wrapText="1"/>
    </xf>
    <xf numFmtId="11" fontId="0" fillId="0" borderId="7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1" fillId="0" borderId="17" xfId="0" applyNumberFormat="1" applyFont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Ct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375"/>
          <c:w val="0.924"/>
          <c:h val="0.8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'[1]Ct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'[1]Ct Std'!$E$2:$E$85</c:f>
              <c:numCache>
                <c:ptCount val="84"/>
                <c:pt idx="0">
                  <c:v>7.77</c:v>
                </c:pt>
                <c:pt idx="1">
                  <c:v>8.26</c:v>
                </c:pt>
                <c:pt idx="2">
                  <c:v>8.19</c:v>
                </c:pt>
                <c:pt idx="3">
                  <c:v>8.17</c:v>
                </c:pt>
                <c:pt idx="4">
                  <c:v>8.13</c:v>
                </c:pt>
                <c:pt idx="5">
                  <c:v>8.1</c:v>
                </c:pt>
                <c:pt idx="6">
                  <c:v>8.04</c:v>
                </c:pt>
                <c:pt idx="7">
                  <c:v>8.01</c:v>
                </c:pt>
                <c:pt idx="8">
                  <c:v>7.9</c:v>
                </c:pt>
                <c:pt idx="9">
                  <c:v>8.06</c:v>
                </c:pt>
                <c:pt idx="10">
                  <c:v>8.06</c:v>
                </c:pt>
                <c:pt idx="11">
                  <c:v>7.98</c:v>
                </c:pt>
                <c:pt idx="12">
                  <c:v>12.29</c:v>
                </c:pt>
                <c:pt idx="13">
                  <c:v>12</c:v>
                </c:pt>
                <c:pt idx="14">
                  <c:v>11.95</c:v>
                </c:pt>
                <c:pt idx="15">
                  <c:v>11.58</c:v>
                </c:pt>
                <c:pt idx="16">
                  <c:v>11.84</c:v>
                </c:pt>
                <c:pt idx="17">
                  <c:v>11.87</c:v>
                </c:pt>
                <c:pt idx="18">
                  <c:v>12.53</c:v>
                </c:pt>
                <c:pt idx="19">
                  <c:v>11.49</c:v>
                </c:pt>
                <c:pt idx="20">
                  <c:v>12.53</c:v>
                </c:pt>
                <c:pt idx="21">
                  <c:v>11.7</c:v>
                </c:pt>
                <c:pt idx="22">
                  <c:v>12.19</c:v>
                </c:pt>
                <c:pt idx="23">
                  <c:v>12.51</c:v>
                </c:pt>
                <c:pt idx="24">
                  <c:v>15.58</c:v>
                </c:pt>
                <c:pt idx="25">
                  <c:v>15.52</c:v>
                </c:pt>
                <c:pt idx="26">
                  <c:v>15.35</c:v>
                </c:pt>
                <c:pt idx="27">
                  <c:v>15.55</c:v>
                </c:pt>
                <c:pt idx="28">
                  <c:v>15.39</c:v>
                </c:pt>
                <c:pt idx="29">
                  <c:v>15.47</c:v>
                </c:pt>
                <c:pt idx="30">
                  <c:v>15.38</c:v>
                </c:pt>
                <c:pt idx="31">
                  <c:v>15.57</c:v>
                </c:pt>
                <c:pt idx="32">
                  <c:v>15.62</c:v>
                </c:pt>
                <c:pt idx="33">
                  <c:v>15.57</c:v>
                </c:pt>
                <c:pt idx="34">
                  <c:v>15.64</c:v>
                </c:pt>
                <c:pt idx="35">
                  <c:v>15.66</c:v>
                </c:pt>
                <c:pt idx="36">
                  <c:v>18.92</c:v>
                </c:pt>
                <c:pt idx="37">
                  <c:v>18.88</c:v>
                </c:pt>
                <c:pt idx="38">
                  <c:v>18.74</c:v>
                </c:pt>
                <c:pt idx="39">
                  <c:v>19.09</c:v>
                </c:pt>
                <c:pt idx="40">
                  <c:v>19.04</c:v>
                </c:pt>
                <c:pt idx="41">
                  <c:v>19.01</c:v>
                </c:pt>
                <c:pt idx="42">
                  <c:v>18.92</c:v>
                </c:pt>
                <c:pt idx="43">
                  <c:v>18.87</c:v>
                </c:pt>
                <c:pt idx="44">
                  <c:v>18.96</c:v>
                </c:pt>
                <c:pt idx="45">
                  <c:v>18.98</c:v>
                </c:pt>
                <c:pt idx="46">
                  <c:v>19.09</c:v>
                </c:pt>
                <c:pt idx="47">
                  <c:v>18.96</c:v>
                </c:pt>
                <c:pt idx="48">
                  <c:v>22.69</c:v>
                </c:pt>
                <c:pt idx="49">
                  <c:v>22.52</c:v>
                </c:pt>
                <c:pt idx="50">
                  <c:v>22.5</c:v>
                </c:pt>
                <c:pt idx="51">
                  <c:v>22.54</c:v>
                </c:pt>
                <c:pt idx="52">
                  <c:v>22.68</c:v>
                </c:pt>
                <c:pt idx="53">
                  <c:v>22.4</c:v>
                </c:pt>
                <c:pt idx="54">
                  <c:v>22.24</c:v>
                </c:pt>
                <c:pt idx="55">
                  <c:v>22.16</c:v>
                </c:pt>
                <c:pt idx="56">
                  <c:v>22.05</c:v>
                </c:pt>
                <c:pt idx="57">
                  <c:v>22.42</c:v>
                </c:pt>
                <c:pt idx="58">
                  <c:v>22.24</c:v>
                </c:pt>
                <c:pt idx="59">
                  <c:v>22.19</c:v>
                </c:pt>
                <c:pt idx="60">
                  <c:v>26.34</c:v>
                </c:pt>
                <c:pt idx="61">
                  <c:v>25.92</c:v>
                </c:pt>
                <c:pt idx="62">
                  <c:v>26.18</c:v>
                </c:pt>
                <c:pt idx="63">
                  <c:v>26.05</c:v>
                </c:pt>
                <c:pt idx="64">
                  <c:v>26.29</c:v>
                </c:pt>
                <c:pt idx="65">
                  <c:v>26.04</c:v>
                </c:pt>
                <c:pt idx="66">
                  <c:v>25.73</c:v>
                </c:pt>
                <c:pt idx="67">
                  <c:v>25.6</c:v>
                </c:pt>
                <c:pt idx="68">
                  <c:v>25.34</c:v>
                </c:pt>
                <c:pt idx="69">
                  <c:v>25.68</c:v>
                </c:pt>
                <c:pt idx="70">
                  <c:v>25.44</c:v>
                </c:pt>
                <c:pt idx="71">
                  <c:v>25.5</c:v>
                </c:pt>
                <c:pt idx="72">
                  <c:v>29.79</c:v>
                </c:pt>
                <c:pt idx="73">
                  <c:v>29.42</c:v>
                </c:pt>
                <c:pt idx="74">
                  <c:v>30.42</c:v>
                </c:pt>
                <c:pt idx="75">
                  <c:v>30.55</c:v>
                </c:pt>
                <c:pt idx="76">
                  <c:v>29.67</c:v>
                </c:pt>
                <c:pt idx="77">
                  <c:v>30.14</c:v>
                </c:pt>
                <c:pt idx="78">
                  <c:v>29.71</c:v>
                </c:pt>
                <c:pt idx="79">
                  <c:v>29.1</c:v>
                </c:pt>
                <c:pt idx="80">
                  <c:v>29.47</c:v>
                </c:pt>
                <c:pt idx="81">
                  <c:v>29.2</c:v>
                </c:pt>
                <c:pt idx="82">
                  <c:v>29.22</c:v>
                </c:pt>
                <c:pt idx="83">
                  <c:v>29.01</c:v>
                </c:pt>
              </c:numCache>
            </c:numRef>
          </c:yVal>
          <c:smooth val="0"/>
        </c:ser>
        <c:axId val="6009930"/>
        <c:axId val="54089371"/>
      </c:scatterChart>
      <c:val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5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4089371"/>
        <c:crosses val="autoZero"/>
        <c:crossBetween val="midCat"/>
        <c:dispUnits/>
      </c:valAx>
      <c:valAx>
        <c:axId val="5408937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Cp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"/>
          <c:w val="0.920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'[1]Cp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'[1]Cp Std'!$E$2:$E$85</c:f>
              <c:numCache>
                <c:ptCount val="84"/>
                <c:pt idx="0">
                  <c:v>12.33</c:v>
                </c:pt>
                <c:pt idx="1">
                  <c:v>12.42</c:v>
                </c:pt>
                <c:pt idx="2">
                  <c:v>12.27</c:v>
                </c:pt>
                <c:pt idx="3">
                  <c:v>12.63</c:v>
                </c:pt>
                <c:pt idx="4">
                  <c:v>12.66</c:v>
                </c:pt>
                <c:pt idx="5">
                  <c:v>12.7</c:v>
                </c:pt>
                <c:pt idx="6">
                  <c:v>12.62</c:v>
                </c:pt>
                <c:pt idx="7">
                  <c:v>12.61</c:v>
                </c:pt>
                <c:pt idx="8">
                  <c:v>12.58</c:v>
                </c:pt>
                <c:pt idx="9">
                  <c:v>12.65</c:v>
                </c:pt>
                <c:pt idx="10">
                  <c:v>12.58</c:v>
                </c:pt>
                <c:pt idx="11">
                  <c:v>12.33</c:v>
                </c:pt>
                <c:pt idx="12">
                  <c:v>16.01</c:v>
                </c:pt>
                <c:pt idx="13">
                  <c:v>15.84</c:v>
                </c:pt>
                <c:pt idx="14">
                  <c:v>15.84</c:v>
                </c:pt>
                <c:pt idx="15">
                  <c:v>15.82</c:v>
                </c:pt>
                <c:pt idx="16">
                  <c:v>15.85</c:v>
                </c:pt>
                <c:pt idx="17">
                  <c:v>15.85</c:v>
                </c:pt>
                <c:pt idx="18">
                  <c:v>16.04</c:v>
                </c:pt>
                <c:pt idx="19">
                  <c:v>16.03</c:v>
                </c:pt>
                <c:pt idx="20">
                  <c:v>16.08</c:v>
                </c:pt>
                <c:pt idx="21">
                  <c:v>15.96</c:v>
                </c:pt>
                <c:pt idx="22">
                  <c:v>15.76</c:v>
                </c:pt>
                <c:pt idx="23">
                  <c:v>15.81</c:v>
                </c:pt>
                <c:pt idx="24">
                  <c:v>19.53</c:v>
                </c:pt>
                <c:pt idx="25">
                  <c:v>19.49</c:v>
                </c:pt>
                <c:pt idx="26">
                  <c:v>19.46</c:v>
                </c:pt>
                <c:pt idx="27">
                  <c:v>19.63</c:v>
                </c:pt>
                <c:pt idx="28">
                  <c:v>19.45</c:v>
                </c:pt>
                <c:pt idx="29">
                  <c:v>19.57</c:v>
                </c:pt>
                <c:pt idx="30">
                  <c:v>19.6</c:v>
                </c:pt>
                <c:pt idx="31">
                  <c:v>19.63</c:v>
                </c:pt>
                <c:pt idx="32">
                  <c:v>19.65</c:v>
                </c:pt>
                <c:pt idx="33">
                  <c:v>19.46</c:v>
                </c:pt>
                <c:pt idx="34">
                  <c:v>19.53</c:v>
                </c:pt>
                <c:pt idx="35">
                  <c:v>19.53</c:v>
                </c:pt>
                <c:pt idx="36">
                  <c:v>22.96</c:v>
                </c:pt>
                <c:pt idx="37">
                  <c:v>22.95</c:v>
                </c:pt>
                <c:pt idx="38">
                  <c:v>22.89</c:v>
                </c:pt>
                <c:pt idx="39">
                  <c:v>23.06</c:v>
                </c:pt>
                <c:pt idx="40">
                  <c:v>23</c:v>
                </c:pt>
                <c:pt idx="41">
                  <c:v>23.03</c:v>
                </c:pt>
                <c:pt idx="42">
                  <c:v>23.11</c:v>
                </c:pt>
                <c:pt idx="43">
                  <c:v>23.06</c:v>
                </c:pt>
                <c:pt idx="44">
                  <c:v>23.15</c:v>
                </c:pt>
                <c:pt idx="45">
                  <c:v>23.13</c:v>
                </c:pt>
                <c:pt idx="46">
                  <c:v>23.21</c:v>
                </c:pt>
                <c:pt idx="47">
                  <c:v>23.23</c:v>
                </c:pt>
                <c:pt idx="48">
                  <c:v>26.77</c:v>
                </c:pt>
                <c:pt idx="49">
                  <c:v>26.7</c:v>
                </c:pt>
                <c:pt idx="50">
                  <c:v>26.64</c:v>
                </c:pt>
                <c:pt idx="51">
                  <c:v>26.55</c:v>
                </c:pt>
                <c:pt idx="52">
                  <c:v>26.53</c:v>
                </c:pt>
                <c:pt idx="53">
                  <c:v>26.47</c:v>
                </c:pt>
                <c:pt idx="54">
                  <c:v>26.69</c:v>
                </c:pt>
                <c:pt idx="55">
                  <c:v>26.7</c:v>
                </c:pt>
                <c:pt idx="56">
                  <c:v>26.72</c:v>
                </c:pt>
                <c:pt idx="57">
                  <c:v>26.79</c:v>
                </c:pt>
                <c:pt idx="58">
                  <c:v>26.71</c:v>
                </c:pt>
                <c:pt idx="59">
                  <c:v>26.67</c:v>
                </c:pt>
                <c:pt idx="60">
                  <c:v>29.86</c:v>
                </c:pt>
                <c:pt idx="61">
                  <c:v>30</c:v>
                </c:pt>
                <c:pt idx="62">
                  <c:v>29.76</c:v>
                </c:pt>
                <c:pt idx="63">
                  <c:v>30.01</c:v>
                </c:pt>
                <c:pt idx="64">
                  <c:v>30.46</c:v>
                </c:pt>
                <c:pt idx="65">
                  <c:v>30.18</c:v>
                </c:pt>
                <c:pt idx="66">
                  <c:v>30.42</c:v>
                </c:pt>
                <c:pt idx="67">
                  <c:v>30.33</c:v>
                </c:pt>
                <c:pt idx="68">
                  <c:v>30.15</c:v>
                </c:pt>
                <c:pt idx="69">
                  <c:v>30.26</c:v>
                </c:pt>
                <c:pt idx="70">
                  <c:v>30.05</c:v>
                </c:pt>
                <c:pt idx="71">
                  <c:v>30.11</c:v>
                </c:pt>
                <c:pt idx="72">
                  <c:v>33.89</c:v>
                </c:pt>
                <c:pt idx="73">
                  <c:v>33.64</c:v>
                </c:pt>
                <c:pt idx="74">
                  <c:v>34.27</c:v>
                </c:pt>
                <c:pt idx="75">
                  <c:v>34.85</c:v>
                </c:pt>
                <c:pt idx="76">
                  <c:v>34.02</c:v>
                </c:pt>
                <c:pt idx="77">
                  <c:v>34.74</c:v>
                </c:pt>
                <c:pt idx="78">
                  <c:v>34.15</c:v>
                </c:pt>
                <c:pt idx="79">
                  <c:v>33.54</c:v>
                </c:pt>
                <c:pt idx="80">
                  <c:v>33.97</c:v>
                </c:pt>
                <c:pt idx="81">
                  <c:v>33.74</c:v>
                </c:pt>
                <c:pt idx="82">
                  <c:v>33.78</c:v>
                </c:pt>
                <c:pt idx="83">
                  <c:v>33.53</c:v>
                </c:pt>
              </c:numCache>
            </c:numRef>
          </c:yVal>
          <c:smooth val="0"/>
        </c:ser>
        <c:axId val="17042292"/>
        <c:axId val="19162901"/>
      </c:scatterChart>
      <c:valAx>
        <c:axId val="170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9162901"/>
        <c:crosses val="autoZero"/>
        <c:crossBetween val="midCat"/>
        <c:dispUnits/>
      </c:valAx>
      <c:valAx>
        <c:axId val="1916290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2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800" b="1" i="0" u="none" baseline="-25000">
                <a:latin typeface="Arial"/>
                <a:ea typeface="Arial"/>
                <a:cs typeface="Arial"/>
              </a:rPr>
              <a:t>y0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425"/>
          <c:w val="0.915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'[1]Cy0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'[1]Cy0 Std'!$E$2:$E$85</c:f>
              <c:numCache>
                <c:ptCount val="84"/>
                <c:pt idx="0">
                  <c:v>12.677508154940181</c:v>
                </c:pt>
                <c:pt idx="1">
                  <c:v>12.81884126373993</c:v>
                </c:pt>
                <c:pt idx="2">
                  <c:v>12.921061605437494</c:v>
                </c:pt>
                <c:pt idx="3">
                  <c:v>12.936096717986578</c:v>
                </c:pt>
                <c:pt idx="4">
                  <c:v>12.94890292199636</c:v>
                </c:pt>
                <c:pt idx="5">
                  <c:v>12.989065831353734</c:v>
                </c:pt>
                <c:pt idx="6">
                  <c:v>12.866390320047941</c:v>
                </c:pt>
                <c:pt idx="7">
                  <c:v>12.869192219189484</c:v>
                </c:pt>
                <c:pt idx="8">
                  <c:v>12.942454335786799</c:v>
                </c:pt>
                <c:pt idx="9">
                  <c:v>13.183981710554676</c:v>
                </c:pt>
                <c:pt idx="10">
                  <c:v>13.209083359879351</c:v>
                </c:pt>
                <c:pt idx="11">
                  <c:v>13.22507563262265</c:v>
                </c:pt>
                <c:pt idx="12">
                  <c:v>16.525787242452665</c:v>
                </c:pt>
                <c:pt idx="13">
                  <c:v>16.50258270309271</c:v>
                </c:pt>
                <c:pt idx="14">
                  <c:v>16.509508235232246</c:v>
                </c:pt>
                <c:pt idx="15">
                  <c:v>16.179529690914876</c:v>
                </c:pt>
                <c:pt idx="16">
                  <c:v>16.29452282966237</c:v>
                </c:pt>
                <c:pt idx="17">
                  <c:v>16.457593183435403</c:v>
                </c:pt>
                <c:pt idx="18">
                  <c:v>16.379465474366025</c:v>
                </c:pt>
                <c:pt idx="19">
                  <c:v>16.528371645477556</c:v>
                </c:pt>
                <c:pt idx="20">
                  <c:v>16.554990767838056</c:v>
                </c:pt>
                <c:pt idx="21">
                  <c:v>16.706183503341904</c:v>
                </c:pt>
                <c:pt idx="22">
                  <c:v>16.709877225637047</c:v>
                </c:pt>
                <c:pt idx="23">
                  <c:v>16.787186612035384</c:v>
                </c:pt>
                <c:pt idx="24">
                  <c:v>19.998261324313713</c:v>
                </c:pt>
                <c:pt idx="25">
                  <c:v>19.915645530808032</c:v>
                </c:pt>
                <c:pt idx="26">
                  <c:v>19.907907588345502</c:v>
                </c:pt>
                <c:pt idx="27">
                  <c:v>20.088108564743965</c:v>
                </c:pt>
                <c:pt idx="28">
                  <c:v>20.078366411725423</c:v>
                </c:pt>
                <c:pt idx="29">
                  <c:v>20.22313591374182</c:v>
                </c:pt>
                <c:pt idx="30">
                  <c:v>19.95559003849101</c:v>
                </c:pt>
                <c:pt idx="31">
                  <c:v>19.922378463797795</c:v>
                </c:pt>
                <c:pt idx="32">
                  <c:v>19.943780059635685</c:v>
                </c:pt>
                <c:pt idx="33">
                  <c:v>20.243617626642738</c:v>
                </c:pt>
                <c:pt idx="34">
                  <c:v>20.269280202974514</c:v>
                </c:pt>
                <c:pt idx="35">
                  <c:v>20.324534381286863</c:v>
                </c:pt>
                <c:pt idx="36">
                  <c:v>23.373574474761305</c:v>
                </c:pt>
                <c:pt idx="37">
                  <c:v>23.312755781686178</c:v>
                </c:pt>
                <c:pt idx="38">
                  <c:v>23.212890459662518</c:v>
                </c:pt>
                <c:pt idx="39">
                  <c:v>23.644694558722918</c:v>
                </c:pt>
                <c:pt idx="40">
                  <c:v>23.539304439086475</c:v>
                </c:pt>
                <c:pt idx="41">
                  <c:v>23.587540346876384</c:v>
                </c:pt>
                <c:pt idx="42">
                  <c:v>23.384286466637732</c:v>
                </c:pt>
                <c:pt idx="43">
                  <c:v>23.31544145369362</c:v>
                </c:pt>
                <c:pt idx="44">
                  <c:v>23.40959828303985</c:v>
                </c:pt>
                <c:pt idx="45">
                  <c:v>23.78126818627297</c:v>
                </c:pt>
                <c:pt idx="46">
                  <c:v>23.722259212661253</c:v>
                </c:pt>
                <c:pt idx="47">
                  <c:v>23.738221768876986</c:v>
                </c:pt>
                <c:pt idx="48">
                  <c:v>27.114953063134436</c:v>
                </c:pt>
                <c:pt idx="49">
                  <c:v>27.1675303551083</c:v>
                </c:pt>
                <c:pt idx="50">
                  <c:v>27.214221710877784</c:v>
                </c:pt>
                <c:pt idx="51">
                  <c:v>26.874895018783647</c:v>
                </c:pt>
                <c:pt idx="52">
                  <c:v>26.81475364591656</c:v>
                </c:pt>
                <c:pt idx="53">
                  <c:v>26.732455096643832</c:v>
                </c:pt>
                <c:pt idx="54">
                  <c:v>26.94354543994263</c:v>
                </c:pt>
                <c:pt idx="55">
                  <c:v>26.958361715150314</c:v>
                </c:pt>
                <c:pt idx="56">
                  <c:v>27.028401725103052</c:v>
                </c:pt>
                <c:pt idx="57">
                  <c:v>27.162379361730157</c:v>
                </c:pt>
                <c:pt idx="58">
                  <c:v>27.272448231764425</c:v>
                </c:pt>
                <c:pt idx="59">
                  <c:v>27.40095010040544</c:v>
                </c:pt>
                <c:pt idx="60">
                  <c:v>30.306649605587797</c:v>
                </c:pt>
                <c:pt idx="61">
                  <c:v>30.490219028684205</c:v>
                </c:pt>
                <c:pt idx="62">
                  <c:v>30.33152864311983</c:v>
                </c:pt>
                <c:pt idx="63">
                  <c:v>30.37841616732295</c:v>
                </c:pt>
                <c:pt idx="64">
                  <c:v>30.869385616282493</c:v>
                </c:pt>
                <c:pt idx="65">
                  <c:v>30.79235324341721</c:v>
                </c:pt>
                <c:pt idx="66">
                  <c:v>30.671208286401665</c:v>
                </c:pt>
                <c:pt idx="67">
                  <c:v>30.678436953334245</c:v>
                </c:pt>
                <c:pt idx="68">
                  <c:v>30.55930231543733</c:v>
                </c:pt>
                <c:pt idx="69">
                  <c:v>31.00445124614169</c:v>
                </c:pt>
                <c:pt idx="70">
                  <c:v>30.879979183323297</c:v>
                </c:pt>
                <c:pt idx="71">
                  <c:v>31.013585884656575</c:v>
                </c:pt>
                <c:pt idx="72">
                  <c:v>34.42939887723357</c:v>
                </c:pt>
                <c:pt idx="73">
                  <c:v>34.18621569420649</c:v>
                </c:pt>
                <c:pt idx="74">
                  <c:v>35.01225281805616</c:v>
                </c:pt>
                <c:pt idx="75">
                  <c:v>35.281174862042384</c:v>
                </c:pt>
                <c:pt idx="76">
                  <c:v>34.3539488600682</c:v>
                </c:pt>
                <c:pt idx="77">
                  <c:v>35.0753408473055</c:v>
                </c:pt>
                <c:pt idx="78">
                  <c:v>34.55133400912834</c:v>
                </c:pt>
                <c:pt idx="79">
                  <c:v>33.80939322358404</c:v>
                </c:pt>
                <c:pt idx="80">
                  <c:v>34.31624062724211</c:v>
                </c:pt>
                <c:pt idx="81">
                  <c:v>34.13327816653638</c:v>
                </c:pt>
                <c:pt idx="82">
                  <c:v>34.14041338658169</c:v>
                </c:pt>
                <c:pt idx="83">
                  <c:v>33.89523136678161</c:v>
                </c:pt>
              </c:numCache>
            </c:numRef>
          </c:yVal>
          <c:smooth val="0"/>
        </c:ser>
        <c:axId val="38248382"/>
        <c:axId val="8691119"/>
      </c:scatterChart>
      <c:val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8691119"/>
        <c:crosses val="autoZero"/>
        <c:crossBetween val="midCat"/>
        <c:dispUnits/>
      </c:valAx>
      <c:valAx>
        <c:axId val="869111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y0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SCF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325"/>
          <c:w val="0.917"/>
          <c:h val="0.8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'SCF Calibration Curve'!$B$2:$B$43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'SCF Calibration Curve'!$F$2:$F$43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11111208"/>
        <c:axId val="32892009"/>
      </c:scatterChart>
      <c:valAx>
        <c:axId val="111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crossBetween val="midCat"/>
        <c:dispUnits/>
      </c:val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F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Log</a:t>
            </a:r>
            <a:r>
              <a:rPr lang="en-US" cap="none" sz="1450" b="1" i="0" u="none" baseline="-25000">
                <a:latin typeface="Arial"/>
                <a:ea typeface="Arial"/>
                <a:cs typeface="Arial"/>
              </a:rPr>
              <a:t>10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SCF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975"/>
          <c:w val="0.9477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'Log10 SCF Calibration Curve'!$B$2:$B$43</c:f>
              <c:numCache>
                <c:ptCount val="42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6.496929648073215</c:v>
                </c:pt>
                <c:pt idx="7">
                  <c:v>6.496929648073215</c:v>
                </c:pt>
                <c:pt idx="8">
                  <c:v>6.496929648073215</c:v>
                </c:pt>
                <c:pt idx="9">
                  <c:v>6.496929648073215</c:v>
                </c:pt>
                <c:pt idx="10">
                  <c:v>6.496929648073215</c:v>
                </c:pt>
                <c:pt idx="11">
                  <c:v>6.496929648073215</c:v>
                </c:pt>
                <c:pt idx="12">
                  <c:v>5.496929648073215</c:v>
                </c:pt>
                <c:pt idx="13">
                  <c:v>5.496929648073215</c:v>
                </c:pt>
                <c:pt idx="14">
                  <c:v>5.496929648073215</c:v>
                </c:pt>
                <c:pt idx="15">
                  <c:v>5.496929648073215</c:v>
                </c:pt>
                <c:pt idx="16">
                  <c:v>5.496929648073215</c:v>
                </c:pt>
                <c:pt idx="17">
                  <c:v>5.496929648073215</c:v>
                </c:pt>
                <c:pt idx="18">
                  <c:v>4.496929648073215</c:v>
                </c:pt>
                <c:pt idx="19">
                  <c:v>4.496929648073215</c:v>
                </c:pt>
                <c:pt idx="20">
                  <c:v>4.496929648073215</c:v>
                </c:pt>
                <c:pt idx="21">
                  <c:v>4.496929648073215</c:v>
                </c:pt>
                <c:pt idx="22">
                  <c:v>4.496929648073215</c:v>
                </c:pt>
                <c:pt idx="23">
                  <c:v>4.496929648073215</c:v>
                </c:pt>
                <c:pt idx="24">
                  <c:v>3.496929648073215</c:v>
                </c:pt>
                <c:pt idx="25">
                  <c:v>3.496929648073215</c:v>
                </c:pt>
                <c:pt idx="26">
                  <c:v>3.496929648073215</c:v>
                </c:pt>
                <c:pt idx="27">
                  <c:v>3.496929648073215</c:v>
                </c:pt>
                <c:pt idx="28">
                  <c:v>3.496929648073215</c:v>
                </c:pt>
                <c:pt idx="29">
                  <c:v>3.496929648073215</c:v>
                </c:pt>
                <c:pt idx="30">
                  <c:v>2.496929648073215</c:v>
                </c:pt>
                <c:pt idx="31">
                  <c:v>2.496929648073215</c:v>
                </c:pt>
                <c:pt idx="32">
                  <c:v>2.496929648073215</c:v>
                </c:pt>
                <c:pt idx="33">
                  <c:v>2.496929648073215</c:v>
                </c:pt>
                <c:pt idx="34">
                  <c:v>2.496929648073215</c:v>
                </c:pt>
                <c:pt idx="35">
                  <c:v>2.496929648073215</c:v>
                </c:pt>
                <c:pt idx="36">
                  <c:v>1.4969296480732148</c:v>
                </c:pt>
                <c:pt idx="37">
                  <c:v>1.4969296480732148</c:v>
                </c:pt>
                <c:pt idx="38">
                  <c:v>1.4969296480732148</c:v>
                </c:pt>
                <c:pt idx="39">
                  <c:v>1.4969296480732148</c:v>
                </c:pt>
                <c:pt idx="40">
                  <c:v>1.4969296480732148</c:v>
                </c:pt>
                <c:pt idx="41">
                  <c:v>1.4969296480732148</c:v>
                </c:pt>
              </c:numCache>
            </c:numRef>
          </c:xVal>
          <c:yVal>
            <c:numRef>
              <c:f>'Log10 SCF Calibration Curve'!$F$2:$F$43</c:f>
              <c:numCache>
                <c:ptCount val="42"/>
                <c:pt idx="0">
                  <c:v>-2.7875610473534356</c:v>
                </c:pt>
                <c:pt idx="1">
                  <c:v>-2.9998703537105658</c:v>
                </c:pt>
                <c:pt idx="2">
                  <c:v>-3.057323390059075</c:v>
                </c:pt>
                <c:pt idx="3">
                  <c:v>-2.9551892044134673</c:v>
                </c:pt>
                <c:pt idx="4">
                  <c:v>-2.946476188313905</c:v>
                </c:pt>
                <c:pt idx="5">
                  <c:v>-2.951550949317216</c:v>
                </c:pt>
                <c:pt idx="6">
                  <c:v>-4.15386684367895</c:v>
                </c:pt>
                <c:pt idx="7">
                  <c:v>-4.166585463247609</c:v>
                </c:pt>
                <c:pt idx="8">
                  <c:v>-4.158425138644216</c:v>
                </c:pt>
                <c:pt idx="9">
                  <c:v>-3.972587259135436</c:v>
                </c:pt>
                <c:pt idx="10">
                  <c:v>-4.005387012538152</c:v>
                </c:pt>
                <c:pt idx="11">
                  <c:v>-4.0896392988495425</c:v>
                </c:pt>
                <c:pt idx="12">
                  <c:v>-5.247039983578339</c:v>
                </c:pt>
                <c:pt idx="13">
                  <c:v>-5.243053589841864</c:v>
                </c:pt>
                <c:pt idx="14">
                  <c:v>-5.181308365761586</c:v>
                </c:pt>
                <c:pt idx="15">
                  <c:v>-5.26017363541526</c:v>
                </c:pt>
                <c:pt idx="16">
                  <c:v>-5.239152670306791</c:v>
                </c:pt>
                <c:pt idx="17">
                  <c:v>-5.307136518317142</c:v>
                </c:pt>
                <c:pt idx="18">
                  <c:v>-6.27346635228764</c:v>
                </c:pt>
                <c:pt idx="19">
                  <c:v>-6.280689099827342</c:v>
                </c:pt>
                <c:pt idx="20">
                  <c:v>-6.18756746644419</c:v>
                </c:pt>
                <c:pt idx="21">
                  <c:v>-6.36609706312933</c:v>
                </c:pt>
                <c:pt idx="22">
                  <c:v>-6.331592119136803</c:v>
                </c:pt>
                <c:pt idx="23">
                  <c:v>-6.32467761227594</c:v>
                </c:pt>
                <c:pt idx="24">
                  <c:v>-7.419535400056539</c:v>
                </c:pt>
                <c:pt idx="25">
                  <c:v>-7.418232970750936</c:v>
                </c:pt>
                <c:pt idx="26">
                  <c:v>-7.383182402144714</c:v>
                </c:pt>
                <c:pt idx="27">
                  <c:v>-7.388645999948651</c:v>
                </c:pt>
                <c:pt idx="28">
                  <c:v>-7.3355489570196815</c:v>
                </c:pt>
                <c:pt idx="29">
                  <c:v>-7.31536339971729</c:v>
                </c:pt>
                <c:pt idx="30">
                  <c:v>-7.8091666381496365</c:v>
                </c:pt>
                <c:pt idx="31">
                  <c:v>-7.841216756807206</c:v>
                </c:pt>
                <c:pt idx="32">
                  <c:v>-7.823610019843052</c:v>
                </c:pt>
                <c:pt idx="33">
                  <c:v>-8.449821985052528</c:v>
                </c:pt>
                <c:pt idx="34">
                  <c:v>-8.55827977462309</c:v>
                </c:pt>
                <c:pt idx="35">
                  <c:v>-8.39881143913883</c:v>
                </c:pt>
                <c:pt idx="36">
                  <c:v>-9.004213108216144</c:v>
                </c:pt>
                <c:pt idx="37">
                  <c:v>-8.91117818192465</c:v>
                </c:pt>
                <c:pt idx="38">
                  <c:v>-9.11346890258401</c:v>
                </c:pt>
                <c:pt idx="39">
                  <c:v>-10.06333039440676</c:v>
                </c:pt>
                <c:pt idx="40">
                  <c:v>-9.722949171279664</c:v>
                </c:pt>
                <c:pt idx="41">
                  <c:v>-9.624544366152309</c:v>
                </c:pt>
              </c:numCache>
            </c:numRef>
          </c:yVal>
          <c:smooth val="0"/>
        </c:ser>
        <c:axId val="27592626"/>
        <c:axId val="47007043"/>
      </c:scatterChart>
      <c:val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 val="autoZero"/>
        <c:crossBetween val="midCat"/>
        <c:dispUnits/>
      </c:val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F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95250</xdr:rowOff>
    </xdr:from>
    <xdr:to>
      <xdr:col>17</xdr:col>
      <xdr:colOff>38100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5086350" y="466725"/>
        <a:ext cx="67246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9525</xdr:rowOff>
    </xdr:from>
    <xdr:to>
      <xdr:col>16</xdr:col>
      <xdr:colOff>523875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772025" y="542925"/>
        <a:ext cx="69151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0</xdr:rowOff>
    </xdr:from>
    <xdr:to>
      <xdr:col>16</xdr:col>
      <xdr:colOff>485775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676775" y="533400"/>
        <a:ext cx="69723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38100</xdr:rowOff>
    </xdr:from>
    <xdr:to>
      <xdr:col>17</xdr:col>
      <xdr:colOff>85725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5695950" y="504825"/>
        <a:ext cx="66294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19050</xdr:rowOff>
    </xdr:from>
    <xdr:to>
      <xdr:col>17</xdr:col>
      <xdr:colOff>476250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5410200" y="495300"/>
        <a:ext cx="70294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tting%20Def\Tabelle%20Dati%20EffVar_101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"/>
      <sheetName val="Cp"/>
      <sheetName val="Cy0"/>
      <sheetName val="Cflex"/>
      <sheetName val="Ct Std"/>
      <sheetName val="Cp Std"/>
      <sheetName val="Cy0 Std"/>
      <sheetName val="Cflex Std"/>
      <sheetName val="%CV"/>
      <sheetName val="Richards Coefficient"/>
      <sheetName val="d vs Efficiency"/>
    </sheetNames>
    <sheetDataSet>
      <sheetData sheetId="4">
        <row r="2">
          <cell r="B2">
            <v>7.496929648073215</v>
          </cell>
          <cell r="E2">
            <v>7.77</v>
          </cell>
        </row>
        <row r="3">
          <cell r="B3">
            <v>7.496929648073215</v>
          </cell>
          <cell r="E3">
            <v>8.26</v>
          </cell>
        </row>
        <row r="4">
          <cell r="B4">
            <v>7.496929648073215</v>
          </cell>
          <cell r="E4">
            <v>8.19</v>
          </cell>
        </row>
        <row r="5">
          <cell r="B5">
            <v>7.496929648073215</v>
          </cell>
          <cell r="E5">
            <v>8.17</v>
          </cell>
        </row>
        <row r="6">
          <cell r="B6">
            <v>7.496929648073215</v>
          </cell>
          <cell r="E6">
            <v>8.13</v>
          </cell>
        </row>
        <row r="7">
          <cell r="B7">
            <v>7.496929648073215</v>
          </cell>
          <cell r="E7">
            <v>8.1</v>
          </cell>
        </row>
        <row r="8">
          <cell r="B8">
            <v>7.496929648073215</v>
          </cell>
          <cell r="E8">
            <v>8.04</v>
          </cell>
        </row>
        <row r="9">
          <cell r="B9">
            <v>7.496929648073215</v>
          </cell>
          <cell r="E9">
            <v>8.01</v>
          </cell>
        </row>
        <row r="10">
          <cell r="B10">
            <v>7.496929648073215</v>
          </cell>
          <cell r="E10">
            <v>7.9</v>
          </cell>
        </row>
        <row r="11">
          <cell r="B11">
            <v>7.496929648073215</v>
          </cell>
          <cell r="E11">
            <v>8.06</v>
          </cell>
        </row>
        <row r="12">
          <cell r="B12">
            <v>7.496929648073215</v>
          </cell>
          <cell r="E12">
            <v>8.06</v>
          </cell>
        </row>
        <row r="13">
          <cell r="B13">
            <v>7.496929648073215</v>
          </cell>
          <cell r="E13">
            <v>7.98</v>
          </cell>
        </row>
        <row r="14">
          <cell r="B14">
            <v>6.496929648073215</v>
          </cell>
          <cell r="E14">
            <v>12.29</v>
          </cell>
        </row>
        <row r="15">
          <cell r="B15">
            <v>6.496929648073215</v>
          </cell>
          <cell r="E15">
            <v>12</v>
          </cell>
        </row>
        <row r="16">
          <cell r="B16">
            <v>6.496929648073215</v>
          </cell>
          <cell r="E16">
            <v>11.95</v>
          </cell>
        </row>
        <row r="17">
          <cell r="B17">
            <v>6.496929648073215</v>
          </cell>
          <cell r="E17">
            <v>11.58</v>
          </cell>
        </row>
        <row r="18">
          <cell r="B18">
            <v>6.496929648073215</v>
          </cell>
          <cell r="E18">
            <v>11.84</v>
          </cell>
        </row>
        <row r="19">
          <cell r="B19">
            <v>6.496929648073215</v>
          </cell>
          <cell r="E19">
            <v>11.87</v>
          </cell>
        </row>
        <row r="20">
          <cell r="B20">
            <v>6.496929648073215</v>
          </cell>
          <cell r="E20">
            <v>12.53</v>
          </cell>
        </row>
        <row r="21">
          <cell r="B21">
            <v>6.496929648073215</v>
          </cell>
          <cell r="E21">
            <v>11.49</v>
          </cell>
        </row>
        <row r="22">
          <cell r="B22">
            <v>6.496929648073215</v>
          </cell>
          <cell r="E22">
            <v>12.53</v>
          </cell>
        </row>
        <row r="23">
          <cell r="B23">
            <v>6.496929648073215</v>
          </cell>
          <cell r="E23">
            <v>11.7</v>
          </cell>
        </row>
        <row r="24">
          <cell r="B24">
            <v>6.496929648073215</v>
          </cell>
          <cell r="E24">
            <v>12.19</v>
          </cell>
        </row>
        <row r="25">
          <cell r="B25">
            <v>6.496929648073215</v>
          </cell>
          <cell r="E25">
            <v>12.51</v>
          </cell>
        </row>
        <row r="26">
          <cell r="B26">
            <v>5.496929648073215</v>
          </cell>
          <cell r="E26">
            <v>15.58</v>
          </cell>
        </row>
        <row r="27">
          <cell r="B27">
            <v>5.496929648073215</v>
          </cell>
          <cell r="E27">
            <v>15.52</v>
          </cell>
        </row>
        <row r="28">
          <cell r="B28">
            <v>5.496929648073215</v>
          </cell>
          <cell r="E28">
            <v>15.35</v>
          </cell>
        </row>
        <row r="29">
          <cell r="B29">
            <v>5.496929648073215</v>
          </cell>
          <cell r="E29">
            <v>15.55</v>
          </cell>
        </row>
        <row r="30">
          <cell r="B30">
            <v>5.496929648073215</v>
          </cell>
          <cell r="E30">
            <v>15.39</v>
          </cell>
        </row>
        <row r="31">
          <cell r="B31">
            <v>5.496929648073215</v>
          </cell>
          <cell r="E31">
            <v>15.47</v>
          </cell>
        </row>
        <row r="32">
          <cell r="B32">
            <v>5.496929648073215</v>
          </cell>
          <cell r="E32">
            <v>15.38</v>
          </cell>
        </row>
        <row r="33">
          <cell r="B33">
            <v>5.496929648073215</v>
          </cell>
          <cell r="E33">
            <v>15.57</v>
          </cell>
        </row>
        <row r="34">
          <cell r="B34">
            <v>5.496929648073215</v>
          </cell>
          <cell r="E34">
            <v>15.62</v>
          </cell>
        </row>
        <row r="35">
          <cell r="B35">
            <v>5.496929648073215</v>
          </cell>
          <cell r="E35">
            <v>15.57</v>
          </cell>
        </row>
        <row r="36">
          <cell r="B36">
            <v>5.496929648073215</v>
          </cell>
          <cell r="E36">
            <v>15.64</v>
          </cell>
        </row>
        <row r="37">
          <cell r="B37">
            <v>5.496929648073215</v>
          </cell>
          <cell r="E37">
            <v>15.66</v>
          </cell>
        </row>
        <row r="38">
          <cell r="B38">
            <v>4.496929648073215</v>
          </cell>
          <cell r="E38">
            <v>18.92</v>
          </cell>
        </row>
        <row r="39">
          <cell r="B39">
            <v>4.496929648073215</v>
          </cell>
          <cell r="E39">
            <v>18.88</v>
          </cell>
        </row>
        <row r="40">
          <cell r="B40">
            <v>4.496929648073215</v>
          </cell>
          <cell r="E40">
            <v>18.74</v>
          </cell>
        </row>
        <row r="41">
          <cell r="B41">
            <v>4.496929648073215</v>
          </cell>
          <cell r="E41">
            <v>19.09</v>
          </cell>
        </row>
        <row r="42">
          <cell r="B42">
            <v>4.496929648073215</v>
          </cell>
          <cell r="E42">
            <v>19.04</v>
          </cell>
        </row>
        <row r="43">
          <cell r="B43">
            <v>4.496929648073215</v>
          </cell>
          <cell r="E43">
            <v>19.01</v>
          </cell>
        </row>
        <row r="44">
          <cell r="B44">
            <v>4.496929648073215</v>
          </cell>
          <cell r="E44">
            <v>18.92</v>
          </cell>
        </row>
        <row r="45">
          <cell r="B45">
            <v>4.496929648073215</v>
          </cell>
          <cell r="E45">
            <v>18.87</v>
          </cell>
        </row>
        <row r="46">
          <cell r="B46">
            <v>4.496929648073215</v>
          </cell>
          <cell r="E46">
            <v>18.96</v>
          </cell>
        </row>
        <row r="47">
          <cell r="B47">
            <v>4.496929648073215</v>
          </cell>
          <cell r="E47">
            <v>18.98</v>
          </cell>
        </row>
        <row r="48">
          <cell r="B48">
            <v>4.496929648073215</v>
          </cell>
          <cell r="E48">
            <v>19.09</v>
          </cell>
        </row>
        <row r="49">
          <cell r="B49">
            <v>4.496929648073215</v>
          </cell>
          <cell r="E49">
            <v>18.96</v>
          </cell>
        </row>
        <row r="50">
          <cell r="B50">
            <v>3.496929648073215</v>
          </cell>
          <cell r="E50">
            <v>22.69</v>
          </cell>
        </row>
        <row r="51">
          <cell r="B51">
            <v>3.496929648073215</v>
          </cell>
          <cell r="E51">
            <v>22.52</v>
          </cell>
        </row>
        <row r="52">
          <cell r="B52">
            <v>3.496929648073215</v>
          </cell>
          <cell r="E52">
            <v>22.5</v>
          </cell>
        </row>
        <row r="53">
          <cell r="B53">
            <v>3.496929648073215</v>
          </cell>
          <cell r="E53">
            <v>22.54</v>
          </cell>
        </row>
        <row r="54">
          <cell r="B54">
            <v>3.496929648073215</v>
          </cell>
          <cell r="E54">
            <v>22.68</v>
          </cell>
        </row>
        <row r="55">
          <cell r="B55">
            <v>3.496929648073215</v>
          </cell>
          <cell r="E55">
            <v>22.4</v>
          </cell>
        </row>
        <row r="56">
          <cell r="B56">
            <v>3.496929648073215</v>
          </cell>
          <cell r="E56">
            <v>22.24</v>
          </cell>
        </row>
        <row r="57">
          <cell r="B57">
            <v>3.496929648073215</v>
          </cell>
          <cell r="E57">
            <v>22.16</v>
          </cell>
        </row>
        <row r="58">
          <cell r="B58">
            <v>3.496929648073215</v>
          </cell>
          <cell r="E58">
            <v>22.05</v>
          </cell>
        </row>
        <row r="59">
          <cell r="B59">
            <v>3.496929648073215</v>
          </cell>
          <cell r="E59">
            <v>22.42</v>
          </cell>
        </row>
        <row r="60">
          <cell r="B60">
            <v>3.496929648073215</v>
          </cell>
          <cell r="E60">
            <v>22.24</v>
          </cell>
        </row>
        <row r="61">
          <cell r="B61">
            <v>3.496929648073215</v>
          </cell>
          <cell r="E61">
            <v>22.19</v>
          </cell>
        </row>
        <row r="62">
          <cell r="B62">
            <v>2.496929648073215</v>
          </cell>
          <cell r="E62">
            <v>26.34</v>
          </cell>
        </row>
        <row r="63">
          <cell r="B63">
            <v>2.496929648073215</v>
          </cell>
          <cell r="E63">
            <v>25.92</v>
          </cell>
        </row>
        <row r="64">
          <cell r="B64">
            <v>2.496929648073215</v>
          </cell>
          <cell r="E64">
            <v>26.18</v>
          </cell>
        </row>
        <row r="65">
          <cell r="B65">
            <v>2.496929648073215</v>
          </cell>
          <cell r="E65">
            <v>26.05</v>
          </cell>
        </row>
        <row r="66">
          <cell r="B66">
            <v>2.496929648073215</v>
          </cell>
          <cell r="E66">
            <v>26.29</v>
          </cell>
        </row>
        <row r="67">
          <cell r="B67">
            <v>2.496929648073215</v>
          </cell>
          <cell r="E67">
            <v>26.04</v>
          </cell>
        </row>
        <row r="68">
          <cell r="B68">
            <v>2.496929648073215</v>
          </cell>
          <cell r="E68">
            <v>25.73</v>
          </cell>
        </row>
        <row r="69">
          <cell r="B69">
            <v>2.496929648073215</v>
          </cell>
          <cell r="E69">
            <v>25.6</v>
          </cell>
        </row>
        <row r="70">
          <cell r="B70">
            <v>2.496929648073215</v>
          </cell>
          <cell r="E70">
            <v>25.34</v>
          </cell>
        </row>
        <row r="71">
          <cell r="B71">
            <v>2.496929648073215</v>
          </cell>
          <cell r="E71">
            <v>25.68</v>
          </cell>
        </row>
        <row r="72">
          <cell r="B72">
            <v>2.496929648073215</v>
          </cell>
          <cell r="E72">
            <v>25.44</v>
          </cell>
        </row>
        <row r="73">
          <cell r="B73">
            <v>2.496929648073215</v>
          </cell>
          <cell r="E73">
            <v>25.5</v>
          </cell>
        </row>
        <row r="74">
          <cell r="B74">
            <v>1.4969296480732148</v>
          </cell>
          <cell r="E74">
            <v>29.79</v>
          </cell>
        </row>
        <row r="75">
          <cell r="B75">
            <v>1.4969296480732148</v>
          </cell>
          <cell r="E75">
            <v>29.42</v>
          </cell>
        </row>
        <row r="76">
          <cell r="B76">
            <v>1.4969296480732148</v>
          </cell>
          <cell r="E76">
            <v>30.42</v>
          </cell>
        </row>
        <row r="77">
          <cell r="B77">
            <v>1.4969296480732148</v>
          </cell>
          <cell r="E77">
            <v>30.55</v>
          </cell>
        </row>
        <row r="78">
          <cell r="B78">
            <v>1.4969296480732148</v>
          </cell>
          <cell r="E78">
            <v>29.67</v>
          </cell>
        </row>
        <row r="79">
          <cell r="B79">
            <v>1.4969296480732148</v>
          </cell>
          <cell r="E79">
            <v>30.14</v>
          </cell>
        </row>
        <row r="80">
          <cell r="B80">
            <v>1.4969296480732148</v>
          </cell>
          <cell r="E80">
            <v>29.71</v>
          </cell>
        </row>
        <row r="81">
          <cell r="B81">
            <v>1.4969296480732148</v>
          </cell>
          <cell r="E81">
            <v>29.1</v>
          </cell>
        </row>
        <row r="82">
          <cell r="B82">
            <v>1.4969296480732148</v>
          </cell>
          <cell r="E82">
            <v>29.47</v>
          </cell>
        </row>
        <row r="83">
          <cell r="B83">
            <v>1.4969296480732148</v>
          </cell>
          <cell r="E83">
            <v>29.2</v>
          </cell>
        </row>
        <row r="84">
          <cell r="B84">
            <v>1.4969296480732148</v>
          </cell>
          <cell r="E84">
            <v>29.22</v>
          </cell>
        </row>
        <row r="85">
          <cell r="B85">
            <v>1.4969296480732148</v>
          </cell>
          <cell r="E85">
            <v>29.01</v>
          </cell>
        </row>
      </sheetData>
      <sheetData sheetId="5">
        <row r="2">
          <cell r="B2">
            <v>7.496929648073215</v>
          </cell>
          <cell r="E2">
            <v>12.33</v>
          </cell>
        </row>
        <row r="3">
          <cell r="B3">
            <v>7.496929648073215</v>
          </cell>
          <cell r="E3">
            <v>12.42</v>
          </cell>
        </row>
        <row r="4">
          <cell r="B4">
            <v>7.496929648073215</v>
          </cell>
          <cell r="E4">
            <v>12.27</v>
          </cell>
        </row>
        <row r="5">
          <cell r="B5">
            <v>7.496929648073215</v>
          </cell>
          <cell r="E5">
            <v>12.63</v>
          </cell>
        </row>
        <row r="6">
          <cell r="B6">
            <v>7.496929648073215</v>
          </cell>
          <cell r="E6">
            <v>12.66</v>
          </cell>
        </row>
        <row r="7">
          <cell r="B7">
            <v>7.496929648073215</v>
          </cell>
          <cell r="E7">
            <v>12.7</v>
          </cell>
        </row>
        <row r="8">
          <cell r="B8">
            <v>7.496929648073215</v>
          </cell>
          <cell r="E8">
            <v>12.62</v>
          </cell>
        </row>
        <row r="9">
          <cell r="B9">
            <v>7.496929648073215</v>
          </cell>
          <cell r="E9">
            <v>12.61</v>
          </cell>
        </row>
        <row r="10">
          <cell r="B10">
            <v>7.496929648073215</v>
          </cell>
          <cell r="E10">
            <v>12.58</v>
          </cell>
        </row>
        <row r="11">
          <cell r="B11">
            <v>7.496929648073215</v>
          </cell>
          <cell r="E11">
            <v>12.65</v>
          </cell>
        </row>
        <row r="12">
          <cell r="B12">
            <v>7.496929648073215</v>
          </cell>
          <cell r="E12">
            <v>12.58</v>
          </cell>
        </row>
        <row r="13">
          <cell r="B13">
            <v>7.496929648073215</v>
          </cell>
          <cell r="E13">
            <v>12.33</v>
          </cell>
        </row>
        <row r="14">
          <cell r="B14">
            <v>6.496929648073215</v>
          </cell>
          <cell r="E14">
            <v>16.01</v>
          </cell>
        </row>
        <row r="15">
          <cell r="B15">
            <v>6.496929648073215</v>
          </cell>
          <cell r="E15">
            <v>15.84</v>
          </cell>
        </row>
        <row r="16">
          <cell r="B16">
            <v>6.496929648073215</v>
          </cell>
          <cell r="E16">
            <v>15.84</v>
          </cell>
        </row>
        <row r="17">
          <cell r="B17">
            <v>6.496929648073215</v>
          </cell>
          <cell r="E17">
            <v>15.82</v>
          </cell>
        </row>
        <row r="18">
          <cell r="B18">
            <v>6.496929648073215</v>
          </cell>
          <cell r="E18">
            <v>15.85</v>
          </cell>
        </row>
        <row r="19">
          <cell r="B19">
            <v>6.496929648073215</v>
          </cell>
          <cell r="E19">
            <v>15.85</v>
          </cell>
        </row>
        <row r="20">
          <cell r="B20">
            <v>6.496929648073215</v>
          </cell>
          <cell r="E20">
            <v>16.04</v>
          </cell>
        </row>
        <row r="21">
          <cell r="B21">
            <v>6.496929648073215</v>
          </cell>
          <cell r="E21">
            <v>16.03</v>
          </cell>
        </row>
        <row r="22">
          <cell r="B22">
            <v>6.496929648073215</v>
          </cell>
          <cell r="E22">
            <v>16.08</v>
          </cell>
        </row>
        <row r="23">
          <cell r="B23">
            <v>6.496929648073215</v>
          </cell>
          <cell r="E23">
            <v>15.96</v>
          </cell>
        </row>
        <row r="24">
          <cell r="B24">
            <v>6.496929648073215</v>
          </cell>
          <cell r="E24">
            <v>15.76</v>
          </cell>
        </row>
        <row r="25">
          <cell r="B25">
            <v>6.496929648073215</v>
          </cell>
          <cell r="E25">
            <v>15.81</v>
          </cell>
        </row>
        <row r="26">
          <cell r="B26">
            <v>5.496929648073215</v>
          </cell>
          <cell r="E26">
            <v>19.53</v>
          </cell>
        </row>
        <row r="27">
          <cell r="B27">
            <v>5.496929648073215</v>
          </cell>
          <cell r="E27">
            <v>19.49</v>
          </cell>
        </row>
        <row r="28">
          <cell r="B28">
            <v>5.496929648073215</v>
          </cell>
          <cell r="E28">
            <v>19.46</v>
          </cell>
        </row>
        <row r="29">
          <cell r="B29">
            <v>5.496929648073215</v>
          </cell>
          <cell r="E29">
            <v>19.63</v>
          </cell>
        </row>
        <row r="30">
          <cell r="B30">
            <v>5.496929648073215</v>
          </cell>
          <cell r="E30">
            <v>19.45</v>
          </cell>
        </row>
        <row r="31">
          <cell r="B31">
            <v>5.496929648073215</v>
          </cell>
          <cell r="E31">
            <v>19.57</v>
          </cell>
        </row>
        <row r="32">
          <cell r="B32">
            <v>5.496929648073215</v>
          </cell>
          <cell r="E32">
            <v>19.6</v>
          </cell>
        </row>
        <row r="33">
          <cell r="B33">
            <v>5.496929648073215</v>
          </cell>
          <cell r="E33">
            <v>19.63</v>
          </cell>
        </row>
        <row r="34">
          <cell r="B34">
            <v>5.496929648073215</v>
          </cell>
          <cell r="E34">
            <v>19.65</v>
          </cell>
        </row>
        <row r="35">
          <cell r="B35">
            <v>5.496929648073215</v>
          </cell>
          <cell r="E35">
            <v>19.46</v>
          </cell>
        </row>
        <row r="36">
          <cell r="B36">
            <v>5.496929648073215</v>
          </cell>
          <cell r="E36">
            <v>19.53</v>
          </cell>
        </row>
        <row r="37">
          <cell r="B37">
            <v>5.496929648073215</v>
          </cell>
          <cell r="E37">
            <v>19.53</v>
          </cell>
        </row>
        <row r="38">
          <cell r="B38">
            <v>4.496929648073215</v>
          </cell>
          <cell r="E38">
            <v>22.96</v>
          </cell>
        </row>
        <row r="39">
          <cell r="B39">
            <v>4.496929648073215</v>
          </cell>
          <cell r="E39">
            <v>22.95</v>
          </cell>
        </row>
        <row r="40">
          <cell r="B40">
            <v>4.496929648073215</v>
          </cell>
          <cell r="E40">
            <v>22.89</v>
          </cell>
        </row>
        <row r="41">
          <cell r="B41">
            <v>4.496929648073215</v>
          </cell>
          <cell r="E41">
            <v>23.06</v>
          </cell>
        </row>
        <row r="42">
          <cell r="B42">
            <v>4.496929648073215</v>
          </cell>
          <cell r="E42">
            <v>23</v>
          </cell>
        </row>
        <row r="43">
          <cell r="B43">
            <v>4.496929648073215</v>
          </cell>
          <cell r="E43">
            <v>23.03</v>
          </cell>
        </row>
        <row r="44">
          <cell r="B44">
            <v>4.496929648073215</v>
          </cell>
          <cell r="E44">
            <v>23.11</v>
          </cell>
        </row>
        <row r="45">
          <cell r="B45">
            <v>4.496929648073215</v>
          </cell>
          <cell r="E45">
            <v>23.06</v>
          </cell>
        </row>
        <row r="46">
          <cell r="B46">
            <v>4.496929648073215</v>
          </cell>
          <cell r="E46">
            <v>23.15</v>
          </cell>
        </row>
        <row r="47">
          <cell r="B47">
            <v>4.496929648073215</v>
          </cell>
          <cell r="E47">
            <v>23.13</v>
          </cell>
        </row>
        <row r="48">
          <cell r="B48">
            <v>4.496929648073215</v>
          </cell>
          <cell r="E48">
            <v>23.21</v>
          </cell>
        </row>
        <row r="49">
          <cell r="B49">
            <v>4.496929648073215</v>
          </cell>
          <cell r="E49">
            <v>23.23</v>
          </cell>
        </row>
        <row r="50">
          <cell r="B50">
            <v>3.496929648073215</v>
          </cell>
          <cell r="E50">
            <v>26.77</v>
          </cell>
        </row>
        <row r="51">
          <cell r="B51">
            <v>3.496929648073215</v>
          </cell>
          <cell r="E51">
            <v>26.7</v>
          </cell>
        </row>
        <row r="52">
          <cell r="B52">
            <v>3.496929648073215</v>
          </cell>
          <cell r="E52">
            <v>26.64</v>
          </cell>
        </row>
        <row r="53">
          <cell r="B53">
            <v>3.496929648073215</v>
          </cell>
          <cell r="E53">
            <v>26.55</v>
          </cell>
        </row>
        <row r="54">
          <cell r="B54">
            <v>3.496929648073215</v>
          </cell>
          <cell r="E54">
            <v>26.53</v>
          </cell>
        </row>
        <row r="55">
          <cell r="B55">
            <v>3.496929648073215</v>
          </cell>
          <cell r="E55">
            <v>26.47</v>
          </cell>
        </row>
        <row r="56">
          <cell r="B56">
            <v>3.496929648073215</v>
          </cell>
          <cell r="E56">
            <v>26.69</v>
          </cell>
        </row>
        <row r="57">
          <cell r="B57">
            <v>3.496929648073215</v>
          </cell>
          <cell r="E57">
            <v>26.7</v>
          </cell>
        </row>
        <row r="58">
          <cell r="B58">
            <v>3.496929648073215</v>
          </cell>
          <cell r="E58">
            <v>26.72</v>
          </cell>
        </row>
        <row r="59">
          <cell r="B59">
            <v>3.496929648073215</v>
          </cell>
          <cell r="E59">
            <v>26.79</v>
          </cell>
        </row>
        <row r="60">
          <cell r="B60">
            <v>3.496929648073215</v>
          </cell>
          <cell r="E60">
            <v>26.71</v>
          </cell>
        </row>
        <row r="61">
          <cell r="B61">
            <v>3.496929648073215</v>
          </cell>
          <cell r="E61">
            <v>26.67</v>
          </cell>
        </row>
        <row r="62">
          <cell r="B62">
            <v>2.496929648073215</v>
          </cell>
          <cell r="E62">
            <v>29.86</v>
          </cell>
        </row>
        <row r="63">
          <cell r="B63">
            <v>2.496929648073215</v>
          </cell>
          <cell r="E63">
            <v>30</v>
          </cell>
        </row>
        <row r="64">
          <cell r="B64">
            <v>2.496929648073215</v>
          </cell>
          <cell r="E64">
            <v>29.76</v>
          </cell>
        </row>
        <row r="65">
          <cell r="B65">
            <v>2.496929648073215</v>
          </cell>
          <cell r="E65">
            <v>30.01</v>
          </cell>
        </row>
        <row r="66">
          <cell r="B66">
            <v>2.496929648073215</v>
          </cell>
          <cell r="E66">
            <v>30.46</v>
          </cell>
        </row>
        <row r="67">
          <cell r="B67">
            <v>2.496929648073215</v>
          </cell>
          <cell r="E67">
            <v>30.18</v>
          </cell>
        </row>
        <row r="68">
          <cell r="B68">
            <v>2.496929648073215</v>
          </cell>
          <cell r="E68">
            <v>30.42</v>
          </cell>
        </row>
        <row r="69">
          <cell r="B69">
            <v>2.496929648073215</v>
          </cell>
          <cell r="E69">
            <v>30.33</v>
          </cell>
        </row>
        <row r="70">
          <cell r="B70">
            <v>2.496929648073215</v>
          </cell>
          <cell r="E70">
            <v>30.15</v>
          </cell>
        </row>
        <row r="71">
          <cell r="B71">
            <v>2.496929648073215</v>
          </cell>
          <cell r="E71">
            <v>30.26</v>
          </cell>
        </row>
        <row r="72">
          <cell r="B72">
            <v>2.496929648073215</v>
          </cell>
          <cell r="E72">
            <v>30.05</v>
          </cell>
        </row>
        <row r="73">
          <cell r="B73">
            <v>2.496929648073215</v>
          </cell>
          <cell r="E73">
            <v>30.11</v>
          </cell>
        </row>
        <row r="74">
          <cell r="B74">
            <v>1.4969296480732148</v>
          </cell>
          <cell r="E74">
            <v>33.89</v>
          </cell>
        </row>
        <row r="75">
          <cell r="B75">
            <v>1.4969296480732148</v>
          </cell>
          <cell r="E75">
            <v>33.64</v>
          </cell>
        </row>
        <row r="76">
          <cell r="B76">
            <v>1.4969296480732148</v>
          </cell>
          <cell r="E76">
            <v>34.27</v>
          </cell>
        </row>
        <row r="77">
          <cell r="B77">
            <v>1.4969296480732148</v>
          </cell>
          <cell r="E77">
            <v>34.85</v>
          </cell>
        </row>
        <row r="78">
          <cell r="B78">
            <v>1.4969296480732148</v>
          </cell>
          <cell r="E78">
            <v>34.02</v>
          </cell>
        </row>
        <row r="79">
          <cell r="B79">
            <v>1.4969296480732148</v>
          </cell>
          <cell r="E79">
            <v>34.74</v>
          </cell>
        </row>
        <row r="80">
          <cell r="B80">
            <v>1.4969296480732148</v>
          </cell>
          <cell r="E80">
            <v>34.15</v>
          </cell>
        </row>
        <row r="81">
          <cell r="B81">
            <v>1.4969296480732148</v>
          </cell>
          <cell r="E81">
            <v>33.54</v>
          </cell>
        </row>
        <row r="82">
          <cell r="B82">
            <v>1.4969296480732148</v>
          </cell>
          <cell r="E82">
            <v>33.97</v>
          </cell>
        </row>
        <row r="83">
          <cell r="B83">
            <v>1.4969296480732148</v>
          </cell>
          <cell r="E83">
            <v>33.74</v>
          </cell>
        </row>
        <row r="84">
          <cell r="B84">
            <v>1.4969296480732148</v>
          </cell>
          <cell r="E84">
            <v>33.78</v>
          </cell>
        </row>
        <row r="85">
          <cell r="B85">
            <v>1.4969296480732148</v>
          </cell>
          <cell r="E85">
            <v>33.53</v>
          </cell>
        </row>
      </sheetData>
      <sheetData sheetId="6">
        <row r="2">
          <cell r="B2">
            <v>7.496929648073215</v>
          </cell>
          <cell r="E2">
            <v>12.677508154940181</v>
          </cell>
        </row>
        <row r="3">
          <cell r="B3">
            <v>7.496929648073215</v>
          </cell>
          <cell r="E3">
            <v>12.81884126373993</v>
          </cell>
        </row>
        <row r="4">
          <cell r="B4">
            <v>7.496929648073215</v>
          </cell>
          <cell r="E4">
            <v>12.921061605437494</v>
          </cell>
        </row>
        <row r="5">
          <cell r="B5">
            <v>7.496929648073215</v>
          </cell>
          <cell r="E5">
            <v>12.936096717986578</v>
          </cell>
        </row>
        <row r="6">
          <cell r="B6">
            <v>7.496929648073215</v>
          </cell>
          <cell r="E6">
            <v>12.94890292199636</v>
          </cell>
        </row>
        <row r="7">
          <cell r="B7">
            <v>7.496929648073215</v>
          </cell>
          <cell r="E7">
            <v>12.989065831353734</v>
          </cell>
        </row>
        <row r="8">
          <cell r="B8">
            <v>7.496929648073215</v>
          </cell>
          <cell r="E8">
            <v>12.866390320047941</v>
          </cell>
        </row>
        <row r="9">
          <cell r="B9">
            <v>7.496929648073215</v>
          </cell>
          <cell r="E9">
            <v>12.869192219189484</v>
          </cell>
        </row>
        <row r="10">
          <cell r="B10">
            <v>7.496929648073215</v>
          </cell>
          <cell r="E10">
            <v>12.942454335786799</v>
          </cell>
        </row>
        <row r="11">
          <cell r="B11">
            <v>7.496929648073215</v>
          </cell>
          <cell r="E11">
            <v>13.183981710554676</v>
          </cell>
        </row>
        <row r="12">
          <cell r="B12">
            <v>7.496929648073215</v>
          </cell>
          <cell r="E12">
            <v>13.209083359879351</v>
          </cell>
        </row>
        <row r="13">
          <cell r="B13">
            <v>7.496929648073215</v>
          </cell>
          <cell r="E13">
            <v>13.22507563262265</v>
          </cell>
        </row>
        <row r="14">
          <cell r="B14">
            <v>6.496929648073215</v>
          </cell>
          <cell r="E14">
            <v>16.525787242452665</v>
          </cell>
        </row>
        <row r="15">
          <cell r="B15">
            <v>6.496929648073215</v>
          </cell>
          <cell r="E15">
            <v>16.50258270309271</v>
          </cell>
        </row>
        <row r="16">
          <cell r="B16">
            <v>6.496929648073215</v>
          </cell>
          <cell r="E16">
            <v>16.509508235232246</v>
          </cell>
        </row>
        <row r="17">
          <cell r="B17">
            <v>6.496929648073215</v>
          </cell>
          <cell r="E17">
            <v>16.179529690914876</v>
          </cell>
        </row>
        <row r="18">
          <cell r="B18">
            <v>6.496929648073215</v>
          </cell>
          <cell r="E18">
            <v>16.29452282966237</v>
          </cell>
        </row>
        <row r="19">
          <cell r="B19">
            <v>6.496929648073215</v>
          </cell>
          <cell r="E19">
            <v>16.457593183435403</v>
          </cell>
        </row>
        <row r="20">
          <cell r="B20">
            <v>6.496929648073215</v>
          </cell>
          <cell r="E20">
            <v>16.379465474366025</v>
          </cell>
        </row>
        <row r="21">
          <cell r="B21">
            <v>6.496929648073215</v>
          </cell>
          <cell r="E21">
            <v>16.528371645477556</v>
          </cell>
        </row>
        <row r="22">
          <cell r="B22">
            <v>6.496929648073215</v>
          </cell>
          <cell r="E22">
            <v>16.554990767838056</v>
          </cell>
        </row>
        <row r="23">
          <cell r="B23">
            <v>6.496929648073215</v>
          </cell>
          <cell r="E23">
            <v>16.706183503341904</v>
          </cell>
        </row>
        <row r="24">
          <cell r="B24">
            <v>6.496929648073215</v>
          </cell>
          <cell r="E24">
            <v>16.709877225637047</v>
          </cell>
        </row>
        <row r="25">
          <cell r="B25">
            <v>6.496929648073215</v>
          </cell>
          <cell r="E25">
            <v>16.787186612035384</v>
          </cell>
        </row>
        <row r="26">
          <cell r="B26">
            <v>5.496929648073215</v>
          </cell>
          <cell r="E26">
            <v>19.998261324313713</v>
          </cell>
        </row>
        <row r="27">
          <cell r="B27">
            <v>5.496929648073215</v>
          </cell>
          <cell r="E27">
            <v>19.915645530808032</v>
          </cell>
        </row>
        <row r="28">
          <cell r="B28">
            <v>5.496929648073215</v>
          </cell>
          <cell r="E28">
            <v>19.907907588345502</v>
          </cell>
        </row>
        <row r="29">
          <cell r="B29">
            <v>5.496929648073215</v>
          </cell>
          <cell r="E29">
            <v>20.088108564743965</v>
          </cell>
        </row>
        <row r="30">
          <cell r="B30">
            <v>5.496929648073215</v>
          </cell>
          <cell r="E30">
            <v>20.078366411725423</v>
          </cell>
        </row>
        <row r="31">
          <cell r="B31">
            <v>5.496929648073215</v>
          </cell>
          <cell r="E31">
            <v>20.22313591374182</v>
          </cell>
        </row>
        <row r="32">
          <cell r="B32">
            <v>5.496929648073215</v>
          </cell>
          <cell r="E32">
            <v>19.95559003849101</v>
          </cell>
        </row>
        <row r="33">
          <cell r="B33">
            <v>5.496929648073215</v>
          </cell>
          <cell r="E33">
            <v>19.922378463797795</v>
          </cell>
        </row>
        <row r="34">
          <cell r="B34">
            <v>5.496929648073215</v>
          </cell>
          <cell r="E34">
            <v>19.943780059635685</v>
          </cell>
        </row>
        <row r="35">
          <cell r="B35">
            <v>5.496929648073215</v>
          </cell>
          <cell r="E35">
            <v>20.243617626642738</v>
          </cell>
        </row>
        <row r="36">
          <cell r="B36">
            <v>5.496929648073215</v>
          </cell>
          <cell r="E36">
            <v>20.269280202974514</v>
          </cell>
        </row>
        <row r="37">
          <cell r="B37">
            <v>5.496929648073215</v>
          </cell>
          <cell r="E37">
            <v>20.324534381286863</v>
          </cell>
        </row>
        <row r="38">
          <cell r="B38">
            <v>4.496929648073215</v>
          </cell>
          <cell r="E38">
            <v>23.373574474761305</v>
          </cell>
        </row>
        <row r="39">
          <cell r="B39">
            <v>4.496929648073215</v>
          </cell>
          <cell r="E39">
            <v>23.312755781686178</v>
          </cell>
        </row>
        <row r="40">
          <cell r="B40">
            <v>4.496929648073215</v>
          </cell>
          <cell r="E40">
            <v>23.212890459662518</v>
          </cell>
        </row>
        <row r="41">
          <cell r="B41">
            <v>4.496929648073215</v>
          </cell>
          <cell r="E41">
            <v>23.644694558722918</v>
          </cell>
        </row>
        <row r="42">
          <cell r="B42">
            <v>4.496929648073215</v>
          </cell>
          <cell r="E42">
            <v>23.539304439086475</v>
          </cell>
        </row>
        <row r="43">
          <cell r="B43">
            <v>4.496929648073215</v>
          </cell>
          <cell r="E43">
            <v>23.587540346876384</v>
          </cell>
        </row>
        <row r="44">
          <cell r="B44">
            <v>4.496929648073215</v>
          </cell>
          <cell r="E44">
            <v>23.384286466637732</v>
          </cell>
        </row>
        <row r="45">
          <cell r="B45">
            <v>4.496929648073215</v>
          </cell>
          <cell r="E45">
            <v>23.31544145369362</v>
          </cell>
        </row>
        <row r="46">
          <cell r="B46">
            <v>4.496929648073215</v>
          </cell>
          <cell r="E46">
            <v>23.40959828303985</v>
          </cell>
        </row>
        <row r="47">
          <cell r="B47">
            <v>4.496929648073215</v>
          </cell>
          <cell r="E47">
            <v>23.78126818627297</v>
          </cell>
        </row>
        <row r="48">
          <cell r="B48">
            <v>4.496929648073215</v>
          </cell>
          <cell r="E48">
            <v>23.722259212661253</v>
          </cell>
        </row>
        <row r="49">
          <cell r="B49">
            <v>4.496929648073215</v>
          </cell>
          <cell r="E49">
            <v>23.738221768876986</v>
          </cell>
        </row>
        <row r="50">
          <cell r="B50">
            <v>3.496929648073215</v>
          </cell>
          <cell r="E50">
            <v>27.114953063134436</v>
          </cell>
        </row>
        <row r="51">
          <cell r="B51">
            <v>3.496929648073215</v>
          </cell>
          <cell r="E51">
            <v>27.1675303551083</v>
          </cell>
        </row>
        <row r="52">
          <cell r="B52">
            <v>3.496929648073215</v>
          </cell>
          <cell r="E52">
            <v>27.214221710877784</v>
          </cell>
        </row>
        <row r="53">
          <cell r="B53">
            <v>3.496929648073215</v>
          </cell>
          <cell r="E53">
            <v>26.874895018783647</v>
          </cell>
        </row>
        <row r="54">
          <cell r="B54">
            <v>3.496929648073215</v>
          </cell>
          <cell r="E54">
            <v>26.81475364591656</v>
          </cell>
        </row>
        <row r="55">
          <cell r="B55">
            <v>3.496929648073215</v>
          </cell>
          <cell r="E55">
            <v>26.732455096643832</v>
          </cell>
        </row>
        <row r="56">
          <cell r="B56">
            <v>3.496929648073215</v>
          </cell>
          <cell r="E56">
            <v>26.94354543994263</v>
          </cell>
        </row>
        <row r="57">
          <cell r="B57">
            <v>3.496929648073215</v>
          </cell>
          <cell r="E57">
            <v>26.958361715150314</v>
          </cell>
        </row>
        <row r="58">
          <cell r="B58">
            <v>3.496929648073215</v>
          </cell>
          <cell r="E58">
            <v>27.028401725103052</v>
          </cell>
        </row>
        <row r="59">
          <cell r="B59">
            <v>3.496929648073215</v>
          </cell>
          <cell r="E59">
            <v>27.162379361730157</v>
          </cell>
        </row>
        <row r="60">
          <cell r="B60">
            <v>3.496929648073215</v>
          </cell>
          <cell r="E60">
            <v>27.272448231764425</v>
          </cell>
        </row>
        <row r="61">
          <cell r="B61">
            <v>3.496929648073215</v>
          </cell>
          <cell r="E61">
            <v>27.40095010040544</v>
          </cell>
        </row>
        <row r="62">
          <cell r="B62">
            <v>2.496929648073215</v>
          </cell>
          <cell r="E62">
            <v>30.306649605587797</v>
          </cell>
        </row>
        <row r="63">
          <cell r="B63">
            <v>2.496929648073215</v>
          </cell>
          <cell r="E63">
            <v>30.490219028684205</v>
          </cell>
        </row>
        <row r="64">
          <cell r="B64">
            <v>2.496929648073215</v>
          </cell>
          <cell r="E64">
            <v>30.33152864311983</v>
          </cell>
        </row>
        <row r="65">
          <cell r="B65">
            <v>2.496929648073215</v>
          </cell>
          <cell r="E65">
            <v>30.37841616732295</v>
          </cell>
        </row>
        <row r="66">
          <cell r="B66">
            <v>2.496929648073215</v>
          </cell>
          <cell r="E66">
            <v>30.869385616282493</v>
          </cell>
        </row>
        <row r="67">
          <cell r="B67">
            <v>2.496929648073215</v>
          </cell>
          <cell r="E67">
            <v>30.79235324341721</v>
          </cell>
        </row>
        <row r="68">
          <cell r="B68">
            <v>2.496929648073215</v>
          </cell>
          <cell r="E68">
            <v>30.671208286401665</v>
          </cell>
        </row>
        <row r="69">
          <cell r="B69">
            <v>2.496929648073215</v>
          </cell>
          <cell r="E69">
            <v>30.678436953334245</v>
          </cell>
        </row>
        <row r="70">
          <cell r="B70">
            <v>2.496929648073215</v>
          </cell>
          <cell r="E70">
            <v>30.55930231543733</v>
          </cell>
        </row>
        <row r="71">
          <cell r="B71">
            <v>2.496929648073215</v>
          </cell>
          <cell r="E71">
            <v>31.00445124614169</v>
          </cell>
        </row>
        <row r="72">
          <cell r="B72">
            <v>2.496929648073215</v>
          </cell>
          <cell r="E72">
            <v>30.879979183323297</v>
          </cell>
        </row>
        <row r="73">
          <cell r="B73">
            <v>2.496929648073215</v>
          </cell>
          <cell r="E73">
            <v>31.013585884656575</v>
          </cell>
        </row>
        <row r="74">
          <cell r="B74">
            <v>1.4969296480732148</v>
          </cell>
          <cell r="E74">
            <v>34.42939887723357</v>
          </cell>
        </row>
        <row r="75">
          <cell r="B75">
            <v>1.4969296480732148</v>
          </cell>
          <cell r="E75">
            <v>34.18621569420649</v>
          </cell>
        </row>
        <row r="76">
          <cell r="B76">
            <v>1.4969296480732148</v>
          </cell>
          <cell r="E76">
            <v>35.01225281805616</v>
          </cell>
        </row>
        <row r="77">
          <cell r="B77">
            <v>1.4969296480732148</v>
          </cell>
          <cell r="E77">
            <v>35.281174862042384</v>
          </cell>
        </row>
        <row r="78">
          <cell r="B78">
            <v>1.4969296480732148</v>
          </cell>
          <cell r="E78">
            <v>34.3539488600682</v>
          </cell>
        </row>
        <row r="79">
          <cell r="B79">
            <v>1.4969296480732148</v>
          </cell>
          <cell r="E79">
            <v>35.0753408473055</v>
          </cell>
        </row>
        <row r="80">
          <cell r="B80">
            <v>1.4969296480732148</v>
          </cell>
          <cell r="E80">
            <v>34.55133400912834</v>
          </cell>
        </row>
        <row r="81">
          <cell r="B81">
            <v>1.4969296480732148</v>
          </cell>
          <cell r="E81">
            <v>33.80939322358404</v>
          </cell>
        </row>
        <row r="82">
          <cell r="B82">
            <v>1.4969296480732148</v>
          </cell>
          <cell r="E82">
            <v>34.31624062724211</v>
          </cell>
        </row>
        <row r="83">
          <cell r="B83">
            <v>1.4969296480732148</v>
          </cell>
          <cell r="E83">
            <v>34.13327816653638</v>
          </cell>
        </row>
        <row r="84">
          <cell r="B84">
            <v>1.4969296480732148</v>
          </cell>
          <cell r="E84">
            <v>34.14041338658169</v>
          </cell>
        </row>
        <row r="85">
          <cell r="B85">
            <v>1.4969296480732148</v>
          </cell>
          <cell r="E85">
            <v>33.89523136678161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9"/>
  <sheetViews>
    <sheetView workbookViewId="0" topLeftCell="C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  <col min="6" max="6" width="22.8515625" style="2" bestFit="1" customWidth="1"/>
    <col min="7" max="7" width="18.00390625" style="3" bestFit="1" customWidth="1"/>
    <col min="8" max="8" width="38.421875" style="4" bestFit="1" customWidth="1"/>
    <col min="9" max="9" width="8.421875" style="2" bestFit="1" customWidth="1"/>
    <col min="10" max="10" width="13.421875" style="2" bestFit="1" customWidth="1"/>
    <col min="11" max="11" width="24.140625" style="2" customWidth="1"/>
    <col min="12" max="16384" width="9.140625" style="2" customWidth="1"/>
  </cols>
  <sheetData>
    <row r="1" spans="1:18" s="1" customFormat="1" ht="43.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0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  <c r="L1" s="2"/>
      <c r="M1" s="2"/>
      <c r="N1" s="2"/>
      <c r="O1" s="2"/>
      <c r="Q1" s="2"/>
      <c r="R1" s="2"/>
    </row>
    <row r="2" spans="1:1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7.77</v>
      </c>
      <c r="F2" s="13">
        <f>(E2-34.857)/-3.5437</f>
        <v>7.643705731297796</v>
      </c>
      <c r="G2" s="12">
        <f>10^F2</f>
        <v>44025645.401233226</v>
      </c>
      <c r="H2" s="14">
        <f aca="true" t="shared" si="0" ref="H2:H65">G2/A2</f>
        <v>1.4020906178736696</v>
      </c>
      <c r="I2" s="15">
        <f>H2-1</f>
        <v>0.4020906178736696</v>
      </c>
      <c r="J2" s="26">
        <f>STDEV(G2:G13)/AVERAGE(G2:G13)</f>
        <v>0.08861451095414295</v>
      </c>
      <c r="K2" s="59">
        <f>G2*D2</f>
        <v>44025645.401233226</v>
      </c>
    </row>
    <row r="3" spans="1:11" ht="12.75">
      <c r="A3" s="11">
        <v>31400000</v>
      </c>
      <c r="B3" s="12">
        <f aca="true" t="shared" si="1" ref="B3:B66">LOG10(A3)</f>
        <v>7.496929648073215</v>
      </c>
      <c r="C3" s="13">
        <v>100</v>
      </c>
      <c r="D3" s="12">
        <v>1</v>
      </c>
      <c r="E3" s="13">
        <v>8.26</v>
      </c>
      <c r="F3" s="13">
        <f aca="true" t="shared" si="2" ref="F3:F66">(E3-34.857)/-3.5437</f>
        <v>7.505432175409883</v>
      </c>
      <c r="G3" s="12">
        <f aca="true" t="shared" si="3" ref="G3:G66">10^F3</f>
        <v>32020799.806952044</v>
      </c>
      <c r="H3" s="14">
        <f t="shared" si="0"/>
        <v>1.0197706944889187</v>
      </c>
      <c r="I3" s="15">
        <f aca="true" t="shared" si="4" ref="I3:I66">H3-1</f>
        <v>0.01977069448891866</v>
      </c>
      <c r="J3" s="16"/>
      <c r="K3" s="59">
        <f aca="true" t="shared" si="5" ref="K3:K66">G3*D3</f>
        <v>32020799.806952044</v>
      </c>
    </row>
    <row r="4" spans="1:11" ht="12.75">
      <c r="A4" s="11">
        <v>31400000</v>
      </c>
      <c r="B4" s="12">
        <f t="shared" si="1"/>
        <v>7.496929648073215</v>
      </c>
      <c r="C4" s="13">
        <v>100</v>
      </c>
      <c r="D4" s="12">
        <v>1</v>
      </c>
      <c r="E4" s="13">
        <v>8.19</v>
      </c>
      <c r="F4" s="13">
        <f t="shared" si="2"/>
        <v>7.525185540536728</v>
      </c>
      <c r="G4" s="12">
        <f t="shared" si="3"/>
        <v>33510857.462863825</v>
      </c>
      <c r="H4" s="14">
        <f t="shared" si="0"/>
        <v>1.067224759963816</v>
      </c>
      <c r="I4" s="15">
        <f t="shared" si="4"/>
        <v>0.06722475996381605</v>
      </c>
      <c r="J4" s="16"/>
      <c r="K4" s="59">
        <f t="shared" si="5"/>
        <v>33510857.462863825</v>
      </c>
    </row>
    <row r="5" spans="1:11" ht="12.75">
      <c r="A5" s="11">
        <v>31400000</v>
      </c>
      <c r="B5" s="12">
        <f t="shared" si="1"/>
        <v>7.496929648073215</v>
      </c>
      <c r="C5" s="13">
        <v>100</v>
      </c>
      <c r="D5" s="12">
        <v>1</v>
      </c>
      <c r="E5" s="13">
        <v>8.17</v>
      </c>
      <c r="F5" s="13">
        <f t="shared" si="2"/>
        <v>7.530829359144397</v>
      </c>
      <c r="G5" s="12">
        <f t="shared" si="3"/>
        <v>33949185.49083647</v>
      </c>
      <c r="H5" s="14">
        <f t="shared" si="0"/>
        <v>1.0811842513005245</v>
      </c>
      <c r="I5" s="15">
        <f t="shared" si="4"/>
        <v>0.08118425130052453</v>
      </c>
      <c r="J5" s="16"/>
      <c r="K5" s="59">
        <f t="shared" si="5"/>
        <v>33949185.49083647</v>
      </c>
    </row>
    <row r="6" spans="1:11" ht="12.75">
      <c r="A6" s="11">
        <v>31400000</v>
      </c>
      <c r="B6" s="12">
        <f t="shared" si="1"/>
        <v>7.496929648073215</v>
      </c>
      <c r="C6" s="13">
        <v>100</v>
      </c>
      <c r="D6" s="12">
        <v>1</v>
      </c>
      <c r="E6" s="13">
        <v>8.13</v>
      </c>
      <c r="F6" s="13">
        <f t="shared" si="2"/>
        <v>7.542116996359736</v>
      </c>
      <c r="G6" s="12">
        <f t="shared" si="3"/>
        <v>34843116.76854947</v>
      </c>
      <c r="H6" s="14">
        <f t="shared" si="0"/>
        <v>1.1096534002722762</v>
      </c>
      <c r="I6" s="15">
        <f t="shared" si="4"/>
        <v>0.10965340027227621</v>
      </c>
      <c r="J6" s="16"/>
      <c r="K6" s="59">
        <f t="shared" si="5"/>
        <v>34843116.76854947</v>
      </c>
    </row>
    <row r="7" spans="1:11" ht="12.75">
      <c r="A7" s="11">
        <v>31400000</v>
      </c>
      <c r="B7" s="12">
        <f t="shared" si="1"/>
        <v>7.496929648073215</v>
      </c>
      <c r="C7" s="13">
        <v>100</v>
      </c>
      <c r="D7" s="12">
        <v>1</v>
      </c>
      <c r="E7" s="13">
        <v>8.1</v>
      </c>
      <c r="F7" s="13">
        <f t="shared" si="2"/>
        <v>7.5505827242712416</v>
      </c>
      <c r="G7" s="12">
        <f t="shared" si="3"/>
        <v>35528978.75201551</v>
      </c>
      <c r="H7" s="14">
        <f t="shared" si="0"/>
        <v>1.13149613859922</v>
      </c>
      <c r="I7" s="15">
        <f t="shared" si="4"/>
        <v>0.13149613859921994</v>
      </c>
      <c r="J7" s="16"/>
      <c r="K7" s="59">
        <f t="shared" si="5"/>
        <v>35528978.75201551</v>
      </c>
    </row>
    <row r="8" spans="1:11" ht="12.75">
      <c r="A8" s="11">
        <v>31400000</v>
      </c>
      <c r="B8" s="12">
        <f>LOG10(A8)</f>
        <v>7.496929648073215</v>
      </c>
      <c r="C8" s="13">
        <v>100</v>
      </c>
      <c r="D8" s="12">
        <v>1</v>
      </c>
      <c r="E8" s="13">
        <v>8.04</v>
      </c>
      <c r="F8" s="13">
        <f t="shared" si="2"/>
        <v>7.5675141800942525</v>
      </c>
      <c r="G8" s="12">
        <f t="shared" si="3"/>
        <v>36941470.58742568</v>
      </c>
      <c r="H8" s="14">
        <f t="shared" si="0"/>
        <v>1.1764799550135567</v>
      </c>
      <c r="I8" s="15">
        <f t="shared" si="4"/>
        <v>0.17647995501355673</v>
      </c>
      <c r="J8" s="16"/>
      <c r="K8" s="59">
        <f t="shared" si="5"/>
        <v>36941470.58742568</v>
      </c>
    </row>
    <row r="9" spans="1:11" ht="12.75">
      <c r="A9" s="11">
        <v>31400000</v>
      </c>
      <c r="B9" s="12">
        <f t="shared" si="1"/>
        <v>7.496929648073215</v>
      </c>
      <c r="C9" s="13">
        <v>100</v>
      </c>
      <c r="D9" s="12">
        <v>1</v>
      </c>
      <c r="E9" s="13">
        <v>8.01</v>
      </c>
      <c r="F9" s="13">
        <f t="shared" si="2"/>
        <v>7.575979908005757</v>
      </c>
      <c r="G9" s="12">
        <f t="shared" si="3"/>
        <v>37668637.174087465</v>
      </c>
      <c r="H9" s="14">
        <f t="shared" si="0"/>
        <v>1.1996381265632952</v>
      </c>
      <c r="I9" s="15">
        <f t="shared" si="4"/>
        <v>0.19963812656329516</v>
      </c>
      <c r="J9" s="16"/>
      <c r="K9" s="59">
        <f t="shared" si="5"/>
        <v>37668637.174087465</v>
      </c>
    </row>
    <row r="10" spans="1:11" ht="12.75">
      <c r="A10" s="11">
        <v>31400000</v>
      </c>
      <c r="B10" s="12">
        <f t="shared" si="1"/>
        <v>7.496929648073215</v>
      </c>
      <c r="C10" s="13">
        <v>100</v>
      </c>
      <c r="D10" s="12">
        <v>1</v>
      </c>
      <c r="E10" s="13">
        <v>7.9</v>
      </c>
      <c r="F10" s="13">
        <f t="shared" si="2"/>
        <v>7.607020910347942</v>
      </c>
      <c r="G10" s="12">
        <f t="shared" si="3"/>
        <v>40459537.16279544</v>
      </c>
      <c r="H10" s="14">
        <f t="shared" si="0"/>
        <v>1.288520291808772</v>
      </c>
      <c r="I10" s="15">
        <f t="shared" si="4"/>
        <v>0.2885202918087719</v>
      </c>
      <c r="J10" s="16"/>
      <c r="K10" s="59">
        <f t="shared" si="5"/>
        <v>40459537.16279544</v>
      </c>
    </row>
    <row r="11" spans="1:11" ht="12.75">
      <c r="A11" s="11">
        <v>31400000</v>
      </c>
      <c r="B11" s="12">
        <f t="shared" si="1"/>
        <v>7.496929648073215</v>
      </c>
      <c r="C11" s="13">
        <v>100</v>
      </c>
      <c r="D11" s="12">
        <v>1</v>
      </c>
      <c r="E11" s="13">
        <v>8.06</v>
      </c>
      <c r="F11" s="13">
        <f t="shared" si="2"/>
        <v>7.561870361486581</v>
      </c>
      <c r="G11" s="12">
        <f t="shared" si="3"/>
        <v>36464508.27687554</v>
      </c>
      <c r="H11" s="14">
        <f t="shared" si="0"/>
        <v>1.16129007251196</v>
      </c>
      <c r="I11" s="15">
        <f t="shared" si="4"/>
        <v>0.16129007251195993</v>
      </c>
      <c r="J11" s="16"/>
      <c r="K11" s="59">
        <f t="shared" si="5"/>
        <v>36464508.27687554</v>
      </c>
    </row>
    <row r="12" spans="1:11" ht="12.75">
      <c r="A12" s="11">
        <v>31400000</v>
      </c>
      <c r="B12" s="12">
        <f t="shared" si="1"/>
        <v>7.496929648073215</v>
      </c>
      <c r="C12" s="13">
        <v>100</v>
      </c>
      <c r="D12" s="12">
        <v>1</v>
      </c>
      <c r="E12" s="13">
        <v>8.06</v>
      </c>
      <c r="F12" s="13">
        <f t="shared" si="2"/>
        <v>7.561870361486581</v>
      </c>
      <c r="G12" s="12">
        <f t="shared" si="3"/>
        <v>36464508.27687554</v>
      </c>
      <c r="H12" s="14">
        <f t="shared" si="0"/>
        <v>1.16129007251196</v>
      </c>
      <c r="I12" s="15">
        <f t="shared" si="4"/>
        <v>0.16129007251195993</v>
      </c>
      <c r="J12" s="16"/>
      <c r="K12" s="59">
        <f t="shared" si="5"/>
        <v>36464508.27687554</v>
      </c>
    </row>
    <row r="13" spans="1:11" ht="12.75">
      <c r="A13" s="17">
        <v>31400000</v>
      </c>
      <c r="B13" s="18">
        <f t="shared" si="1"/>
        <v>7.496929648073215</v>
      </c>
      <c r="C13" s="19">
        <v>100</v>
      </c>
      <c r="D13" s="18">
        <v>1</v>
      </c>
      <c r="E13" s="19">
        <v>7.98</v>
      </c>
      <c r="F13" s="19">
        <f t="shared" si="2"/>
        <v>7.584445635917262</v>
      </c>
      <c r="G13" s="18">
        <f t="shared" si="3"/>
        <v>38410117.51806167</v>
      </c>
      <c r="H13" s="20">
        <f t="shared" si="0"/>
        <v>1.223252150256741</v>
      </c>
      <c r="I13" s="21">
        <f t="shared" si="4"/>
        <v>0.22325215025674106</v>
      </c>
      <c r="J13" s="22"/>
      <c r="K13" s="59">
        <f t="shared" si="5"/>
        <v>38410117.51806167</v>
      </c>
    </row>
    <row r="14" spans="1:11" ht="12.75">
      <c r="A14" s="5">
        <v>31400000</v>
      </c>
      <c r="B14" s="6">
        <f t="shared" si="1"/>
        <v>7.496929648073215</v>
      </c>
      <c r="C14" s="7">
        <v>90</v>
      </c>
      <c r="D14" s="6">
        <v>1</v>
      </c>
      <c r="E14" s="7">
        <v>8.56</v>
      </c>
      <c r="F14" s="7">
        <f t="shared" si="2"/>
        <v>7.420774896294833</v>
      </c>
      <c r="G14" s="6">
        <f t="shared" si="3"/>
        <v>26349652.754643627</v>
      </c>
      <c r="H14" s="8">
        <f t="shared" si="0"/>
        <v>0.8391609157529817</v>
      </c>
      <c r="I14" s="9">
        <f t="shared" si="4"/>
        <v>-0.16083908424701832</v>
      </c>
      <c r="J14" s="10">
        <f>STDEV(G14:G25)/AVERAGE(G14:G25)</f>
        <v>0.23489567935790112</v>
      </c>
      <c r="K14" s="59">
        <f t="shared" si="5"/>
        <v>26349652.754643627</v>
      </c>
    </row>
    <row r="15" spans="1:11" ht="12.75">
      <c r="A15" s="11">
        <v>31400000</v>
      </c>
      <c r="B15" s="12">
        <f t="shared" si="1"/>
        <v>7.496929648073215</v>
      </c>
      <c r="C15" s="13">
        <v>90</v>
      </c>
      <c r="D15" s="12">
        <v>1</v>
      </c>
      <c r="E15" s="13">
        <v>8.83</v>
      </c>
      <c r="F15" s="13">
        <f t="shared" si="2"/>
        <v>7.344583345091289</v>
      </c>
      <c r="G15" s="12">
        <f t="shared" si="3"/>
        <v>22109725.214778595</v>
      </c>
      <c r="H15" s="14">
        <f t="shared" si="0"/>
        <v>0.7041313762668342</v>
      </c>
      <c r="I15" s="15">
        <f t="shared" si="4"/>
        <v>-0.2958686237331658</v>
      </c>
      <c r="J15" s="16"/>
      <c r="K15" s="59">
        <f t="shared" si="5"/>
        <v>22109725.214778595</v>
      </c>
    </row>
    <row r="16" spans="1:11" ht="12.75">
      <c r="A16" s="11">
        <v>31400000</v>
      </c>
      <c r="B16" s="12">
        <f t="shared" si="1"/>
        <v>7.496929648073215</v>
      </c>
      <c r="C16" s="13">
        <v>90</v>
      </c>
      <c r="D16" s="12">
        <v>1</v>
      </c>
      <c r="E16" s="13">
        <v>8.65</v>
      </c>
      <c r="F16" s="13">
        <f t="shared" si="2"/>
        <v>7.395377712560319</v>
      </c>
      <c r="G16" s="12">
        <f t="shared" si="3"/>
        <v>24852936.63575189</v>
      </c>
      <c r="H16" s="14">
        <f t="shared" si="0"/>
        <v>0.7914947973169391</v>
      </c>
      <c r="I16" s="15">
        <f t="shared" si="4"/>
        <v>-0.20850520268306094</v>
      </c>
      <c r="J16" s="16"/>
      <c r="K16" s="59">
        <f t="shared" si="5"/>
        <v>24852936.63575189</v>
      </c>
    </row>
    <row r="17" spans="1:11" ht="12.75">
      <c r="A17" s="11">
        <v>31400000</v>
      </c>
      <c r="B17" s="12">
        <f t="shared" si="1"/>
        <v>7.496929648073215</v>
      </c>
      <c r="C17" s="13">
        <v>90</v>
      </c>
      <c r="D17" s="12">
        <v>1</v>
      </c>
      <c r="E17" s="13">
        <v>8.77</v>
      </c>
      <c r="F17" s="13">
        <f t="shared" si="2"/>
        <v>7.361514800914299</v>
      </c>
      <c r="G17" s="12">
        <f t="shared" si="3"/>
        <v>22988720.54326837</v>
      </c>
      <c r="H17" s="14">
        <f t="shared" si="0"/>
        <v>0.7321248580658717</v>
      </c>
      <c r="I17" s="15">
        <f t="shared" si="4"/>
        <v>-0.2678751419341283</v>
      </c>
      <c r="J17" s="16"/>
      <c r="K17" s="59">
        <f t="shared" si="5"/>
        <v>22988720.54326837</v>
      </c>
    </row>
    <row r="18" spans="1:11" ht="12.75">
      <c r="A18" s="11">
        <v>31400000</v>
      </c>
      <c r="B18" s="12">
        <f t="shared" si="1"/>
        <v>7.496929648073215</v>
      </c>
      <c r="C18" s="13">
        <v>90</v>
      </c>
      <c r="D18" s="12">
        <v>1</v>
      </c>
      <c r="E18" s="13">
        <v>8.81</v>
      </c>
      <c r="F18" s="13">
        <f t="shared" si="2"/>
        <v>7.350227163698958</v>
      </c>
      <c r="G18" s="12">
        <f t="shared" si="3"/>
        <v>22398924.387409456</v>
      </c>
      <c r="H18" s="14">
        <f t="shared" si="0"/>
        <v>0.7133415410003011</v>
      </c>
      <c r="I18" s="15">
        <f t="shared" si="4"/>
        <v>-0.2866584589996989</v>
      </c>
      <c r="J18" s="16"/>
      <c r="K18" s="59">
        <f t="shared" si="5"/>
        <v>22398924.387409456</v>
      </c>
    </row>
    <row r="19" spans="1:11" ht="12.75">
      <c r="A19" s="11">
        <v>31400000</v>
      </c>
      <c r="B19" s="12">
        <f t="shared" si="1"/>
        <v>7.496929648073215</v>
      </c>
      <c r="C19" s="13">
        <v>90</v>
      </c>
      <c r="D19" s="12">
        <v>1</v>
      </c>
      <c r="E19" s="13">
        <v>8.87</v>
      </c>
      <c r="F19" s="13">
        <f t="shared" si="2"/>
        <v>7.3332957078759495</v>
      </c>
      <c r="G19" s="12">
        <f t="shared" si="3"/>
        <v>21542480.46906829</v>
      </c>
      <c r="H19" s="14">
        <f t="shared" si="0"/>
        <v>0.6860662569766971</v>
      </c>
      <c r="I19" s="15">
        <f t="shared" si="4"/>
        <v>-0.3139337430233029</v>
      </c>
      <c r="J19" s="16"/>
      <c r="K19" s="59">
        <f t="shared" si="5"/>
        <v>21542480.46906829</v>
      </c>
    </row>
    <row r="20" spans="1:11" ht="12.75">
      <c r="A20" s="11">
        <v>31400000</v>
      </c>
      <c r="B20" s="12">
        <f t="shared" si="1"/>
        <v>7.496929648073215</v>
      </c>
      <c r="C20" s="13">
        <v>90</v>
      </c>
      <c r="D20" s="12">
        <v>1</v>
      </c>
      <c r="E20" s="13">
        <v>8.07</v>
      </c>
      <c r="F20" s="13">
        <f t="shared" si="2"/>
        <v>7.559048452182747</v>
      </c>
      <c r="G20" s="12">
        <f t="shared" si="3"/>
        <v>36228341.44104382</v>
      </c>
      <c r="H20" s="14">
        <f t="shared" si="0"/>
        <v>1.1537688357020324</v>
      </c>
      <c r="I20" s="15">
        <f t="shared" si="4"/>
        <v>0.15376883570203237</v>
      </c>
      <c r="J20" s="16"/>
      <c r="K20" s="59">
        <f t="shared" si="5"/>
        <v>36228341.44104382</v>
      </c>
    </row>
    <row r="21" spans="1:11" ht="12.75">
      <c r="A21" s="11">
        <v>31400000</v>
      </c>
      <c r="B21" s="12">
        <f t="shared" si="1"/>
        <v>7.496929648073215</v>
      </c>
      <c r="C21" s="13">
        <v>90</v>
      </c>
      <c r="D21" s="12">
        <v>1</v>
      </c>
      <c r="E21" s="13">
        <v>8.69</v>
      </c>
      <c r="F21" s="13">
        <f t="shared" si="2"/>
        <v>7.384090075344979</v>
      </c>
      <c r="G21" s="12">
        <f t="shared" si="3"/>
        <v>24215312.351182386</v>
      </c>
      <c r="H21" s="14">
        <f t="shared" si="0"/>
        <v>0.7711882914389295</v>
      </c>
      <c r="I21" s="15">
        <f t="shared" si="4"/>
        <v>-0.22881170856107047</v>
      </c>
      <c r="J21" s="16"/>
      <c r="K21" s="59">
        <f t="shared" si="5"/>
        <v>24215312.351182386</v>
      </c>
    </row>
    <row r="22" spans="1:11" ht="12.75">
      <c r="A22" s="11">
        <v>31400000</v>
      </c>
      <c r="B22" s="12">
        <f t="shared" si="1"/>
        <v>7.496929648073215</v>
      </c>
      <c r="C22" s="13">
        <v>90</v>
      </c>
      <c r="D22" s="12">
        <v>1</v>
      </c>
      <c r="E22" s="13">
        <v>8.02</v>
      </c>
      <c r="F22" s="13">
        <f t="shared" si="2"/>
        <v>7.573157998701922</v>
      </c>
      <c r="G22" s="12">
        <f t="shared" si="3"/>
        <v>37424671.65057199</v>
      </c>
      <c r="H22" s="14">
        <f t="shared" si="0"/>
        <v>1.1918685239035665</v>
      </c>
      <c r="I22" s="15">
        <f t="shared" si="4"/>
        <v>0.19186852390356646</v>
      </c>
      <c r="J22" s="16"/>
      <c r="K22" s="59">
        <f t="shared" si="5"/>
        <v>37424671.65057199</v>
      </c>
    </row>
    <row r="23" spans="1:11" ht="12.75">
      <c r="A23" s="11">
        <v>31400000</v>
      </c>
      <c r="B23" s="12">
        <f t="shared" si="1"/>
        <v>7.496929648073215</v>
      </c>
      <c r="C23" s="13">
        <v>90</v>
      </c>
      <c r="D23" s="12">
        <v>1</v>
      </c>
      <c r="E23" s="13">
        <v>8.03</v>
      </c>
      <c r="F23" s="13">
        <f t="shared" si="2"/>
        <v>7.570336089398086</v>
      </c>
      <c r="G23" s="12">
        <f t="shared" si="3"/>
        <v>37182286.19952872</v>
      </c>
      <c r="H23" s="14">
        <f t="shared" si="0"/>
        <v>1.1841492420232076</v>
      </c>
      <c r="I23" s="15">
        <f t="shared" si="4"/>
        <v>0.1841492420232076</v>
      </c>
      <c r="J23" s="16"/>
      <c r="K23" s="59">
        <f t="shared" si="5"/>
        <v>37182286.19952872</v>
      </c>
    </row>
    <row r="24" spans="1:11" ht="12.75">
      <c r="A24" s="11">
        <v>31400000</v>
      </c>
      <c r="B24" s="12">
        <f t="shared" si="1"/>
        <v>7.496929648073215</v>
      </c>
      <c r="C24" s="13">
        <v>90</v>
      </c>
      <c r="D24" s="12">
        <v>1</v>
      </c>
      <c r="E24" s="13">
        <v>8.08</v>
      </c>
      <c r="F24" s="13">
        <f t="shared" si="2"/>
        <v>7.556226542878912</v>
      </c>
      <c r="G24" s="12">
        <f t="shared" si="3"/>
        <v>35993704.16853222</v>
      </c>
      <c r="H24" s="14">
        <f t="shared" si="0"/>
        <v>1.1462963110997524</v>
      </c>
      <c r="I24" s="15">
        <f t="shared" si="4"/>
        <v>0.14629631109975239</v>
      </c>
      <c r="J24" s="16"/>
      <c r="K24" s="59">
        <f t="shared" si="5"/>
        <v>35993704.16853222</v>
      </c>
    </row>
    <row r="25" spans="1:11" ht="12.75">
      <c r="A25" s="17">
        <v>31400000</v>
      </c>
      <c r="B25" s="18">
        <f t="shared" si="1"/>
        <v>7.496929648073215</v>
      </c>
      <c r="C25" s="19">
        <v>90</v>
      </c>
      <c r="D25" s="18">
        <v>1</v>
      </c>
      <c r="E25" s="19">
        <v>8.12</v>
      </c>
      <c r="F25" s="19">
        <f t="shared" si="2"/>
        <v>7.544938905663573</v>
      </c>
      <c r="G25" s="18">
        <f t="shared" si="3"/>
        <v>35070253.543528356</v>
      </c>
      <c r="H25" s="20">
        <f t="shared" si="0"/>
        <v>1.1168870555263808</v>
      </c>
      <c r="I25" s="21">
        <f t="shared" si="4"/>
        <v>0.11688705552638079</v>
      </c>
      <c r="J25" s="22"/>
      <c r="K25" s="59">
        <f t="shared" si="5"/>
        <v>35070253.543528356</v>
      </c>
    </row>
    <row r="26" spans="1:11" ht="12.75">
      <c r="A26" s="5">
        <v>31400000</v>
      </c>
      <c r="B26" s="6">
        <f t="shared" si="1"/>
        <v>7.496929648073215</v>
      </c>
      <c r="C26" s="7">
        <v>80</v>
      </c>
      <c r="D26" s="6">
        <v>1</v>
      </c>
      <c r="E26" s="7">
        <v>8.82</v>
      </c>
      <c r="F26" s="7">
        <f t="shared" si="2"/>
        <v>7.347405254395124</v>
      </c>
      <c r="G26" s="6">
        <f t="shared" si="3"/>
        <v>22253855.021371603</v>
      </c>
      <c r="H26" s="8">
        <f t="shared" si="0"/>
        <v>0.708721497495911</v>
      </c>
      <c r="I26" s="9">
        <f t="shared" si="4"/>
        <v>-0.29127850250408904</v>
      </c>
      <c r="J26" s="10">
        <f>STDEV(G26:G37)/AVERAGE(G26:G37)</f>
        <v>0.20729093426577036</v>
      </c>
      <c r="K26" s="59">
        <f t="shared" si="5"/>
        <v>22253855.021371603</v>
      </c>
    </row>
    <row r="27" spans="1:11" ht="12.75">
      <c r="A27" s="11">
        <v>31400000</v>
      </c>
      <c r="B27" s="12">
        <f t="shared" si="1"/>
        <v>7.496929648073215</v>
      </c>
      <c r="C27" s="13">
        <v>80</v>
      </c>
      <c r="D27" s="12">
        <v>1</v>
      </c>
      <c r="E27" s="13">
        <v>8.93</v>
      </c>
      <c r="F27" s="13">
        <f t="shared" si="2"/>
        <v>7.3163642520529395</v>
      </c>
      <c r="G27" s="12">
        <f t="shared" si="3"/>
        <v>20718783.488596715</v>
      </c>
      <c r="H27" s="14">
        <f t="shared" si="0"/>
        <v>0.6598338690635897</v>
      </c>
      <c r="I27" s="15">
        <f t="shared" si="4"/>
        <v>-0.34016613093641035</v>
      </c>
      <c r="J27" s="16"/>
      <c r="K27" s="59">
        <f t="shared" si="5"/>
        <v>20718783.488596715</v>
      </c>
    </row>
    <row r="28" spans="1:11" ht="12.75">
      <c r="A28" s="11">
        <v>31400000</v>
      </c>
      <c r="B28" s="12">
        <f t="shared" si="1"/>
        <v>7.496929648073215</v>
      </c>
      <c r="C28" s="13">
        <v>80</v>
      </c>
      <c r="D28" s="12">
        <v>1</v>
      </c>
      <c r="E28" s="13">
        <v>8.73</v>
      </c>
      <c r="F28" s="13">
        <f t="shared" si="2"/>
        <v>7.372802438129638</v>
      </c>
      <c r="G28" s="12">
        <f t="shared" si="3"/>
        <v>23594046.887070578</v>
      </c>
      <c r="H28" s="14">
        <f t="shared" si="0"/>
        <v>0.7514027671041585</v>
      </c>
      <c r="I28" s="15">
        <f t="shared" si="4"/>
        <v>-0.24859723289584146</v>
      </c>
      <c r="J28" s="16"/>
      <c r="K28" s="59">
        <f t="shared" si="5"/>
        <v>23594046.887070578</v>
      </c>
    </row>
    <row r="29" spans="1:11" ht="12.75">
      <c r="A29" s="11">
        <v>31400000</v>
      </c>
      <c r="B29" s="12">
        <f t="shared" si="1"/>
        <v>7.496929648073215</v>
      </c>
      <c r="C29" s="13">
        <v>80</v>
      </c>
      <c r="D29" s="12">
        <v>1</v>
      </c>
      <c r="E29" s="13">
        <v>8.91</v>
      </c>
      <c r="F29" s="13">
        <f t="shared" si="2"/>
        <v>7.322008070660609</v>
      </c>
      <c r="G29" s="12">
        <f t="shared" si="3"/>
        <v>20989788.893893056</v>
      </c>
      <c r="H29" s="14">
        <f t="shared" si="0"/>
        <v>0.6684646144551929</v>
      </c>
      <c r="I29" s="15">
        <f t="shared" si="4"/>
        <v>-0.3315353855448071</v>
      </c>
      <c r="J29" s="16"/>
      <c r="K29" s="59">
        <f t="shared" si="5"/>
        <v>20989788.893893056</v>
      </c>
    </row>
    <row r="30" spans="1:11" ht="12.75">
      <c r="A30" s="11">
        <v>31400000</v>
      </c>
      <c r="B30" s="12">
        <f t="shared" si="1"/>
        <v>7.496929648073215</v>
      </c>
      <c r="C30" s="13">
        <v>80</v>
      </c>
      <c r="D30" s="12">
        <v>1</v>
      </c>
      <c r="E30" s="13">
        <v>9.33</v>
      </c>
      <c r="F30" s="13">
        <f t="shared" si="2"/>
        <v>7.203487879899541</v>
      </c>
      <c r="G30" s="12">
        <f t="shared" si="3"/>
        <v>15976729.412787879</v>
      </c>
      <c r="H30" s="14">
        <f t="shared" si="0"/>
        <v>0.5088130386238178</v>
      </c>
      <c r="I30" s="15">
        <f t="shared" si="4"/>
        <v>-0.49118696137618223</v>
      </c>
      <c r="J30" s="16"/>
      <c r="K30" s="59">
        <f t="shared" si="5"/>
        <v>15976729.412787879</v>
      </c>
    </row>
    <row r="31" spans="1:11" ht="12.75">
      <c r="A31" s="11">
        <v>31400000</v>
      </c>
      <c r="B31" s="12">
        <f t="shared" si="1"/>
        <v>7.496929648073215</v>
      </c>
      <c r="C31" s="13">
        <v>80</v>
      </c>
      <c r="D31" s="12">
        <v>1</v>
      </c>
      <c r="E31" s="13">
        <v>9.1</v>
      </c>
      <c r="F31" s="13">
        <f t="shared" si="2"/>
        <v>7.268391793887744</v>
      </c>
      <c r="G31" s="12">
        <f t="shared" si="3"/>
        <v>18552045.206245303</v>
      </c>
      <c r="H31" s="14">
        <f t="shared" si="0"/>
        <v>0.5908294651670478</v>
      </c>
      <c r="I31" s="15">
        <f t="shared" si="4"/>
        <v>-0.4091705348329522</v>
      </c>
      <c r="J31" s="16"/>
      <c r="K31" s="59">
        <f t="shared" si="5"/>
        <v>18552045.206245303</v>
      </c>
    </row>
    <row r="32" spans="1:11" ht="12.75">
      <c r="A32" s="11">
        <v>31400000</v>
      </c>
      <c r="B32" s="12">
        <f t="shared" si="1"/>
        <v>7.496929648073215</v>
      </c>
      <c r="C32" s="13">
        <v>80</v>
      </c>
      <c r="D32" s="12">
        <v>1</v>
      </c>
      <c r="E32" s="13">
        <v>8.67</v>
      </c>
      <c r="F32" s="13">
        <f t="shared" si="2"/>
        <v>7.389733893952648</v>
      </c>
      <c r="G32" s="12">
        <f t="shared" si="3"/>
        <v>24532052.981331825</v>
      </c>
      <c r="H32" s="14">
        <f t="shared" si="0"/>
        <v>0.7812755726538798</v>
      </c>
      <c r="I32" s="15">
        <f t="shared" si="4"/>
        <v>-0.2187244273461202</v>
      </c>
      <c r="J32" s="16"/>
      <c r="K32" s="59">
        <f t="shared" si="5"/>
        <v>24532052.981331825</v>
      </c>
    </row>
    <row r="33" spans="1:11" ht="12.75">
      <c r="A33" s="11">
        <v>31400000</v>
      </c>
      <c r="B33" s="12">
        <f t="shared" si="1"/>
        <v>7.496929648073215</v>
      </c>
      <c r="C33" s="13">
        <v>80</v>
      </c>
      <c r="D33" s="12">
        <v>1</v>
      </c>
      <c r="E33" s="13">
        <v>8.42</v>
      </c>
      <c r="F33" s="13">
        <f t="shared" si="2"/>
        <v>7.460281626548523</v>
      </c>
      <c r="G33" s="12">
        <f t="shared" si="3"/>
        <v>28859023.149342127</v>
      </c>
      <c r="H33" s="14">
        <f t="shared" si="0"/>
        <v>0.9190771703612143</v>
      </c>
      <c r="I33" s="15">
        <f t="shared" si="4"/>
        <v>-0.08092282963878572</v>
      </c>
      <c r="J33" s="16"/>
      <c r="K33" s="59">
        <f t="shared" si="5"/>
        <v>28859023.149342127</v>
      </c>
    </row>
    <row r="34" spans="1:11" ht="12.75">
      <c r="A34" s="11">
        <v>31400000</v>
      </c>
      <c r="B34" s="12">
        <f t="shared" si="1"/>
        <v>7.496929648073215</v>
      </c>
      <c r="C34" s="13">
        <v>80</v>
      </c>
      <c r="D34" s="12">
        <v>1</v>
      </c>
      <c r="E34" s="13">
        <v>8.24</v>
      </c>
      <c r="F34" s="13">
        <f t="shared" si="2"/>
        <v>7.511075994017552</v>
      </c>
      <c r="G34" s="12">
        <f t="shared" si="3"/>
        <v>32439637.613446437</v>
      </c>
      <c r="H34" s="14">
        <f t="shared" si="0"/>
        <v>1.0331094781352368</v>
      </c>
      <c r="I34" s="15">
        <f t="shared" si="4"/>
        <v>0.03310947813523679</v>
      </c>
      <c r="J34" s="16"/>
      <c r="K34" s="59">
        <f t="shared" si="5"/>
        <v>32439637.613446437</v>
      </c>
    </row>
    <row r="35" spans="1:11" ht="12.75">
      <c r="A35" s="11">
        <v>31400000</v>
      </c>
      <c r="B35" s="12">
        <f t="shared" si="1"/>
        <v>7.496929648073215</v>
      </c>
      <c r="C35" s="13">
        <v>80</v>
      </c>
      <c r="D35" s="12">
        <v>1</v>
      </c>
      <c r="E35" s="13">
        <v>8.63</v>
      </c>
      <c r="F35" s="13">
        <f t="shared" si="2"/>
        <v>7.401021531167988</v>
      </c>
      <c r="G35" s="12">
        <f t="shared" si="3"/>
        <v>25178017.505943093</v>
      </c>
      <c r="H35" s="14">
        <f t="shared" si="0"/>
        <v>0.801847691272073</v>
      </c>
      <c r="I35" s="15">
        <f t="shared" si="4"/>
        <v>-0.198152308727927</v>
      </c>
      <c r="J35" s="16"/>
      <c r="K35" s="59">
        <f t="shared" si="5"/>
        <v>25178017.505943093</v>
      </c>
    </row>
    <row r="36" spans="1:11" ht="12.75">
      <c r="A36" s="11">
        <v>31400000</v>
      </c>
      <c r="B36" s="12">
        <f t="shared" si="1"/>
        <v>7.496929648073215</v>
      </c>
      <c r="C36" s="13">
        <v>80</v>
      </c>
      <c r="D36" s="12">
        <v>1</v>
      </c>
      <c r="E36" s="13">
        <v>8.35</v>
      </c>
      <c r="F36" s="13">
        <f t="shared" si="2"/>
        <v>7.4800349916753675</v>
      </c>
      <c r="G36" s="12">
        <f t="shared" si="3"/>
        <v>30201950.516711414</v>
      </c>
      <c r="H36" s="14">
        <f t="shared" si="0"/>
        <v>0.9618455578570514</v>
      </c>
      <c r="I36" s="15">
        <f t="shared" si="4"/>
        <v>-0.03815444214294861</v>
      </c>
      <c r="J36" s="16"/>
      <c r="K36" s="59">
        <f t="shared" si="5"/>
        <v>30201950.516711414</v>
      </c>
    </row>
    <row r="37" spans="1:11" ht="12.75">
      <c r="A37" s="17">
        <v>31400000</v>
      </c>
      <c r="B37" s="18">
        <f t="shared" si="1"/>
        <v>7.496929648073215</v>
      </c>
      <c r="C37" s="19">
        <v>80</v>
      </c>
      <c r="D37" s="18">
        <v>1</v>
      </c>
      <c r="E37" s="19">
        <v>8.38</v>
      </c>
      <c r="F37" s="19">
        <f t="shared" si="2"/>
        <v>7.471569263763862</v>
      </c>
      <c r="G37" s="18">
        <f t="shared" si="3"/>
        <v>29618923.07225497</v>
      </c>
      <c r="H37" s="20">
        <f t="shared" si="0"/>
        <v>0.9432778048488845</v>
      </c>
      <c r="I37" s="21">
        <f t="shared" si="4"/>
        <v>-0.05672219515111554</v>
      </c>
      <c r="J37" s="22"/>
      <c r="K37" s="59">
        <f t="shared" si="5"/>
        <v>29618923.07225497</v>
      </c>
    </row>
    <row r="38" spans="1:11" ht="12.75">
      <c r="A38" s="5">
        <v>31400000</v>
      </c>
      <c r="B38" s="6">
        <f t="shared" si="1"/>
        <v>7.496929648073215</v>
      </c>
      <c r="C38" s="7">
        <v>70</v>
      </c>
      <c r="D38" s="6">
        <v>1</v>
      </c>
      <c r="E38" s="7">
        <v>9.14</v>
      </c>
      <c r="F38" s="7">
        <f t="shared" si="2"/>
        <v>7.257104156672405</v>
      </c>
      <c r="G38" s="6">
        <f t="shared" si="3"/>
        <v>18076075.918377873</v>
      </c>
      <c r="H38" s="8">
        <f t="shared" si="0"/>
        <v>0.575671207591652</v>
      </c>
      <c r="I38" s="9">
        <f t="shared" si="4"/>
        <v>-0.424328792408348</v>
      </c>
      <c r="J38" s="10">
        <f>STDEV(G38:G49)/AVERAGE(G38:G49)</f>
        <v>0.1373206008634686</v>
      </c>
      <c r="K38" s="59">
        <f t="shared" si="5"/>
        <v>18076075.918377873</v>
      </c>
    </row>
    <row r="39" spans="1:11" ht="12.75">
      <c r="A39" s="11">
        <v>31400000</v>
      </c>
      <c r="B39" s="12">
        <f t="shared" si="1"/>
        <v>7.496929648073215</v>
      </c>
      <c r="C39" s="13">
        <v>70</v>
      </c>
      <c r="D39" s="12">
        <v>1</v>
      </c>
      <c r="E39" s="13">
        <v>8.66</v>
      </c>
      <c r="F39" s="13">
        <f t="shared" si="2"/>
        <v>7.392555803256483</v>
      </c>
      <c r="G39" s="12">
        <f t="shared" si="3"/>
        <v>24691973.56004473</v>
      </c>
      <c r="H39" s="14">
        <f t="shared" si="0"/>
        <v>0.7863685847148003</v>
      </c>
      <c r="I39" s="15">
        <f t="shared" si="4"/>
        <v>-0.2136314152851997</v>
      </c>
      <c r="J39" s="16"/>
      <c r="K39" s="59">
        <f t="shared" si="5"/>
        <v>24691973.56004473</v>
      </c>
    </row>
    <row r="40" spans="1:11" ht="12.75">
      <c r="A40" s="11">
        <v>31400000</v>
      </c>
      <c r="B40" s="12">
        <f t="shared" si="1"/>
        <v>7.496929648073215</v>
      </c>
      <c r="C40" s="13">
        <v>70</v>
      </c>
      <c r="D40" s="12">
        <v>1</v>
      </c>
      <c r="E40" s="13">
        <v>8.82</v>
      </c>
      <c r="F40" s="13">
        <f t="shared" si="2"/>
        <v>7.347405254395124</v>
      </c>
      <c r="G40" s="12">
        <f t="shared" si="3"/>
        <v>22253855.021371603</v>
      </c>
      <c r="H40" s="14">
        <f t="shared" si="0"/>
        <v>0.708721497495911</v>
      </c>
      <c r="I40" s="15">
        <f t="shared" si="4"/>
        <v>-0.29127850250408904</v>
      </c>
      <c r="J40" s="16"/>
      <c r="K40" s="59">
        <f t="shared" si="5"/>
        <v>22253855.021371603</v>
      </c>
    </row>
    <row r="41" spans="1:11" ht="12.75">
      <c r="A41" s="11">
        <v>31400000</v>
      </c>
      <c r="B41" s="12">
        <f t="shared" si="1"/>
        <v>7.496929648073215</v>
      </c>
      <c r="C41" s="13">
        <v>70</v>
      </c>
      <c r="D41" s="12">
        <v>1</v>
      </c>
      <c r="E41" s="13">
        <v>9.24</v>
      </c>
      <c r="F41" s="13">
        <f t="shared" si="2"/>
        <v>7.2288850636340545</v>
      </c>
      <c r="G41" s="12">
        <f t="shared" si="3"/>
        <v>16938894.519863825</v>
      </c>
      <c r="H41" s="14">
        <f t="shared" si="0"/>
        <v>0.5394552394861091</v>
      </c>
      <c r="I41" s="15">
        <f t="shared" si="4"/>
        <v>-0.4605447605138909</v>
      </c>
      <c r="J41" s="16"/>
      <c r="K41" s="59">
        <f t="shared" si="5"/>
        <v>16938894.519863825</v>
      </c>
    </row>
    <row r="42" spans="1:11" ht="12.75">
      <c r="A42" s="11">
        <v>31400000</v>
      </c>
      <c r="B42" s="12">
        <f t="shared" si="1"/>
        <v>7.496929648073215</v>
      </c>
      <c r="C42" s="13">
        <v>70</v>
      </c>
      <c r="D42" s="12">
        <v>1</v>
      </c>
      <c r="E42" s="13">
        <v>9.06</v>
      </c>
      <c r="F42" s="13">
        <f t="shared" si="2"/>
        <v>7.279679431103084</v>
      </c>
      <c r="G42" s="12">
        <f t="shared" si="3"/>
        <v>19040547.455581583</v>
      </c>
      <c r="H42" s="14">
        <f t="shared" si="0"/>
        <v>0.6063868616427256</v>
      </c>
      <c r="I42" s="15">
        <f t="shared" si="4"/>
        <v>-0.3936131383572744</v>
      </c>
      <c r="J42" s="16"/>
      <c r="K42" s="59">
        <f t="shared" si="5"/>
        <v>19040547.455581583</v>
      </c>
    </row>
    <row r="43" spans="1:11" ht="12.75">
      <c r="A43" s="11">
        <v>31400000</v>
      </c>
      <c r="B43" s="12">
        <f t="shared" si="1"/>
        <v>7.496929648073215</v>
      </c>
      <c r="C43" s="13">
        <v>70</v>
      </c>
      <c r="D43" s="12">
        <v>1</v>
      </c>
      <c r="E43" s="13">
        <v>9.27</v>
      </c>
      <c r="F43" s="13">
        <f t="shared" si="2"/>
        <v>7.22041933572255</v>
      </c>
      <c r="G43" s="12">
        <f t="shared" si="3"/>
        <v>16611901.057028795</v>
      </c>
      <c r="H43" s="14">
        <f t="shared" si="0"/>
        <v>0.5290414349372228</v>
      </c>
      <c r="I43" s="15">
        <f t="shared" si="4"/>
        <v>-0.4709585650627772</v>
      </c>
      <c r="J43" s="16"/>
      <c r="K43" s="59">
        <f t="shared" si="5"/>
        <v>16611901.057028795</v>
      </c>
    </row>
    <row r="44" spans="1:11" ht="12.75">
      <c r="A44" s="11">
        <v>31400000</v>
      </c>
      <c r="B44" s="12">
        <f t="shared" si="1"/>
        <v>7.496929648073215</v>
      </c>
      <c r="C44" s="13">
        <v>70</v>
      </c>
      <c r="D44" s="12">
        <v>1</v>
      </c>
      <c r="E44" s="13">
        <v>8.84</v>
      </c>
      <c r="F44" s="13">
        <f t="shared" si="2"/>
        <v>7.341761435787454</v>
      </c>
      <c r="G44" s="12">
        <f t="shared" si="3"/>
        <v>21966528.882459003</v>
      </c>
      <c r="H44" s="14">
        <f t="shared" si="0"/>
        <v>0.6995709835178027</v>
      </c>
      <c r="I44" s="15">
        <f t="shared" si="4"/>
        <v>-0.30042901648219733</v>
      </c>
      <c r="J44" s="16"/>
      <c r="K44" s="59">
        <f t="shared" si="5"/>
        <v>21966528.882459003</v>
      </c>
    </row>
    <row r="45" spans="1:11" ht="12.75">
      <c r="A45" s="11">
        <v>31400000</v>
      </c>
      <c r="B45" s="12">
        <f t="shared" si="1"/>
        <v>7.496929648073215</v>
      </c>
      <c r="C45" s="13">
        <v>70</v>
      </c>
      <c r="D45" s="12">
        <v>1</v>
      </c>
      <c r="E45" s="13">
        <v>8.61</v>
      </c>
      <c r="F45" s="13">
        <f t="shared" si="2"/>
        <v>7.4066653497756585</v>
      </c>
      <c r="G45" s="12">
        <f t="shared" si="3"/>
        <v>25507350.492240865</v>
      </c>
      <c r="H45" s="14">
        <f t="shared" si="0"/>
        <v>0.8123360029376071</v>
      </c>
      <c r="I45" s="15">
        <f t="shared" si="4"/>
        <v>-0.1876639970623929</v>
      </c>
      <c r="J45" s="16"/>
      <c r="K45" s="59">
        <f t="shared" si="5"/>
        <v>25507350.492240865</v>
      </c>
    </row>
    <row r="46" spans="1:11" ht="12.75">
      <c r="A46" s="11">
        <v>31400000</v>
      </c>
      <c r="B46" s="12">
        <f t="shared" si="1"/>
        <v>7.496929648073215</v>
      </c>
      <c r="C46" s="13">
        <v>70</v>
      </c>
      <c r="D46" s="12">
        <v>1</v>
      </c>
      <c r="E46" s="13">
        <v>8.78</v>
      </c>
      <c r="F46" s="13">
        <f t="shared" si="2"/>
        <v>7.358692891610463</v>
      </c>
      <c r="G46" s="12">
        <f t="shared" si="3"/>
        <v>22839831.290483102</v>
      </c>
      <c r="H46" s="14">
        <f t="shared" si="0"/>
        <v>0.7273831621172963</v>
      </c>
      <c r="I46" s="15">
        <f t="shared" si="4"/>
        <v>-0.27261683788270374</v>
      </c>
      <c r="J46" s="16"/>
      <c r="K46" s="59">
        <f t="shared" si="5"/>
        <v>22839831.290483102</v>
      </c>
    </row>
    <row r="47" spans="1:11" ht="12.75">
      <c r="A47" s="11">
        <v>31400000</v>
      </c>
      <c r="B47" s="12">
        <f t="shared" si="1"/>
        <v>7.496929648073215</v>
      </c>
      <c r="C47" s="13">
        <v>70</v>
      </c>
      <c r="D47" s="12">
        <v>1</v>
      </c>
      <c r="E47" s="13">
        <v>8.87</v>
      </c>
      <c r="F47" s="13">
        <f t="shared" si="2"/>
        <v>7.3332957078759495</v>
      </c>
      <c r="G47" s="12">
        <f t="shared" si="3"/>
        <v>21542480.46906829</v>
      </c>
      <c r="H47" s="14">
        <f t="shared" si="0"/>
        <v>0.6860662569766971</v>
      </c>
      <c r="I47" s="15">
        <f t="shared" si="4"/>
        <v>-0.3139337430233029</v>
      </c>
      <c r="J47" s="16"/>
      <c r="K47" s="59">
        <f t="shared" si="5"/>
        <v>21542480.46906829</v>
      </c>
    </row>
    <row r="48" spans="1:11" ht="12.75">
      <c r="A48" s="11">
        <v>31400000</v>
      </c>
      <c r="B48" s="12">
        <f t="shared" si="1"/>
        <v>7.496929648073215</v>
      </c>
      <c r="C48" s="13">
        <v>70</v>
      </c>
      <c r="D48" s="12">
        <v>1</v>
      </c>
      <c r="E48" s="13">
        <v>8.76</v>
      </c>
      <c r="F48" s="13">
        <f t="shared" si="2"/>
        <v>7.364336710218134</v>
      </c>
      <c r="G48" s="12">
        <f t="shared" si="3"/>
        <v>23138580.381576497</v>
      </c>
      <c r="H48" s="14">
        <f t="shared" si="0"/>
        <v>0.7368974643814171</v>
      </c>
      <c r="I48" s="15">
        <f t="shared" si="4"/>
        <v>-0.2631025356185829</v>
      </c>
      <c r="J48" s="16"/>
      <c r="K48" s="59">
        <f t="shared" si="5"/>
        <v>23138580.381576497</v>
      </c>
    </row>
    <row r="49" spans="1:11" ht="12.75">
      <c r="A49" s="17">
        <v>31400000</v>
      </c>
      <c r="B49" s="18">
        <f t="shared" si="1"/>
        <v>7.496929648073215</v>
      </c>
      <c r="C49" s="19">
        <v>70</v>
      </c>
      <c r="D49" s="18">
        <v>1</v>
      </c>
      <c r="E49" s="19">
        <v>8.83</v>
      </c>
      <c r="F49" s="19">
        <f t="shared" si="2"/>
        <v>7.344583345091289</v>
      </c>
      <c r="G49" s="18">
        <f t="shared" si="3"/>
        <v>22109725.214778595</v>
      </c>
      <c r="H49" s="20">
        <f t="shared" si="0"/>
        <v>0.7041313762668342</v>
      </c>
      <c r="I49" s="21">
        <f t="shared" si="4"/>
        <v>-0.2958686237331658</v>
      </c>
      <c r="J49" s="22"/>
      <c r="K49" s="59">
        <f t="shared" si="5"/>
        <v>22109725.214778595</v>
      </c>
    </row>
    <row r="50" spans="1:11" ht="12.75">
      <c r="A50" s="5">
        <v>31400000</v>
      </c>
      <c r="B50" s="6">
        <f t="shared" si="1"/>
        <v>7.496929648073215</v>
      </c>
      <c r="C50" s="7">
        <v>60</v>
      </c>
      <c r="D50" s="6">
        <v>1</v>
      </c>
      <c r="E50" s="7">
        <v>9.43</v>
      </c>
      <c r="F50" s="7">
        <f t="shared" si="2"/>
        <v>7.17526878686119</v>
      </c>
      <c r="G50" s="6">
        <f t="shared" si="3"/>
        <v>14971619.698746301</v>
      </c>
      <c r="H50" s="8">
        <f t="shared" si="0"/>
        <v>0.476803175119309</v>
      </c>
      <c r="I50" s="9">
        <f t="shared" si="4"/>
        <v>-0.5231968248806911</v>
      </c>
      <c r="J50" s="10">
        <f>STDEV(G50:G61)/AVERAGE(G50:G61)</f>
        <v>0.1858446724369241</v>
      </c>
      <c r="K50" s="59">
        <f t="shared" si="5"/>
        <v>14971619.698746301</v>
      </c>
    </row>
    <row r="51" spans="1:11" ht="12.75">
      <c r="A51" s="11">
        <v>31400000</v>
      </c>
      <c r="B51" s="12">
        <f t="shared" si="1"/>
        <v>7.496929648073215</v>
      </c>
      <c r="C51" s="13">
        <v>60</v>
      </c>
      <c r="D51" s="12">
        <v>1</v>
      </c>
      <c r="E51" s="13">
        <v>9.46</v>
      </c>
      <c r="F51" s="13">
        <f t="shared" si="2"/>
        <v>7.166803058949685</v>
      </c>
      <c r="G51" s="12">
        <f t="shared" si="3"/>
        <v>14682603.094752282</v>
      </c>
      <c r="H51" s="14">
        <f t="shared" si="0"/>
        <v>0.46759882467363956</v>
      </c>
      <c r="I51" s="15">
        <f t="shared" si="4"/>
        <v>-0.5324011753263604</v>
      </c>
      <c r="J51" s="16"/>
      <c r="K51" s="59">
        <f t="shared" si="5"/>
        <v>14682603.094752282</v>
      </c>
    </row>
    <row r="52" spans="1:11" ht="12.75">
      <c r="A52" s="11">
        <v>31400000</v>
      </c>
      <c r="B52" s="12">
        <f t="shared" si="1"/>
        <v>7.496929648073215</v>
      </c>
      <c r="C52" s="13">
        <v>60</v>
      </c>
      <c r="D52" s="12">
        <v>1</v>
      </c>
      <c r="E52" s="13">
        <v>9.4</v>
      </c>
      <c r="F52" s="13">
        <f t="shared" si="2"/>
        <v>7.183734514772696</v>
      </c>
      <c r="G52" s="12">
        <f t="shared" si="3"/>
        <v>15266325.389126731</v>
      </c>
      <c r="H52" s="14">
        <f t="shared" si="0"/>
        <v>0.48618870666008696</v>
      </c>
      <c r="I52" s="15">
        <f t="shared" si="4"/>
        <v>-0.513811293339913</v>
      </c>
      <c r="J52" s="16"/>
      <c r="K52" s="59">
        <f t="shared" si="5"/>
        <v>15266325.389126731</v>
      </c>
    </row>
    <row r="53" spans="1:11" ht="12.75">
      <c r="A53" s="11">
        <v>31400000</v>
      </c>
      <c r="B53" s="12">
        <f t="shared" si="1"/>
        <v>7.496929648073215</v>
      </c>
      <c r="C53" s="13">
        <v>60</v>
      </c>
      <c r="D53" s="12">
        <v>1</v>
      </c>
      <c r="E53" s="13">
        <v>9.74</v>
      </c>
      <c r="F53" s="13">
        <f t="shared" si="2"/>
        <v>7.087789598442305</v>
      </c>
      <c r="G53" s="12">
        <f t="shared" si="3"/>
        <v>12240230.56219285</v>
      </c>
      <c r="H53" s="14">
        <f t="shared" si="0"/>
        <v>0.38981625994244745</v>
      </c>
      <c r="I53" s="15">
        <f t="shared" si="4"/>
        <v>-0.6101837400575525</v>
      </c>
      <c r="J53" s="16"/>
      <c r="K53" s="59">
        <f t="shared" si="5"/>
        <v>12240230.56219285</v>
      </c>
    </row>
    <row r="54" spans="1:11" ht="12.75">
      <c r="A54" s="11">
        <v>31400000</v>
      </c>
      <c r="B54" s="12">
        <f t="shared" si="1"/>
        <v>7.496929648073215</v>
      </c>
      <c r="C54" s="13">
        <v>60</v>
      </c>
      <c r="D54" s="12">
        <v>1</v>
      </c>
      <c r="E54" s="13">
        <v>9.61</v>
      </c>
      <c r="F54" s="13">
        <f t="shared" si="2"/>
        <v>7.124474419392161</v>
      </c>
      <c r="G54" s="12">
        <f t="shared" si="3"/>
        <v>13319085.885539312</v>
      </c>
      <c r="H54" s="14">
        <f t="shared" si="0"/>
        <v>0.4241747097305513</v>
      </c>
      <c r="I54" s="15">
        <f t="shared" si="4"/>
        <v>-0.5758252902694487</v>
      </c>
      <c r="J54" s="16"/>
      <c r="K54" s="59">
        <f t="shared" si="5"/>
        <v>13319085.885539312</v>
      </c>
    </row>
    <row r="55" spans="1:11" ht="12.75">
      <c r="A55" s="11">
        <v>31400000</v>
      </c>
      <c r="B55" s="12">
        <f t="shared" si="1"/>
        <v>7.496929648073215</v>
      </c>
      <c r="C55" s="13">
        <v>60</v>
      </c>
      <c r="D55" s="12">
        <v>1</v>
      </c>
      <c r="E55" s="13">
        <v>9.17</v>
      </c>
      <c r="F55" s="13">
        <f t="shared" si="2"/>
        <v>7.248638428760899</v>
      </c>
      <c r="G55" s="12">
        <f t="shared" si="3"/>
        <v>17727129.967265837</v>
      </c>
      <c r="H55" s="14">
        <f t="shared" si="0"/>
        <v>0.5645582792122879</v>
      </c>
      <c r="I55" s="15">
        <f t="shared" si="4"/>
        <v>-0.43544172078771215</v>
      </c>
      <c r="J55" s="16"/>
      <c r="K55" s="59">
        <f t="shared" si="5"/>
        <v>17727129.967265837</v>
      </c>
    </row>
    <row r="56" spans="1:11" ht="12.75">
      <c r="A56" s="11">
        <v>31400000</v>
      </c>
      <c r="B56" s="12">
        <f t="shared" si="1"/>
        <v>7.496929648073215</v>
      </c>
      <c r="C56" s="13">
        <v>60</v>
      </c>
      <c r="D56" s="12">
        <v>1</v>
      </c>
      <c r="E56" s="13">
        <v>8.99</v>
      </c>
      <c r="F56" s="13">
        <f t="shared" si="2"/>
        <v>7.299432796229929</v>
      </c>
      <c r="G56" s="12">
        <f t="shared" si="3"/>
        <v>19926581.33605882</v>
      </c>
      <c r="H56" s="14">
        <f t="shared" si="0"/>
        <v>0.6346045011483701</v>
      </c>
      <c r="I56" s="15">
        <f t="shared" si="4"/>
        <v>-0.3653954988516299</v>
      </c>
      <c r="J56" s="16"/>
      <c r="K56" s="59">
        <f t="shared" si="5"/>
        <v>19926581.33605882</v>
      </c>
    </row>
    <row r="57" spans="1:11" ht="12.75">
      <c r="A57" s="11">
        <v>31400000</v>
      </c>
      <c r="B57" s="12">
        <f t="shared" si="1"/>
        <v>7.496929648073215</v>
      </c>
      <c r="C57" s="13">
        <v>60</v>
      </c>
      <c r="D57" s="12">
        <v>1</v>
      </c>
      <c r="E57" s="13">
        <v>8.94</v>
      </c>
      <c r="F57" s="13">
        <f t="shared" si="2"/>
        <v>7.313542342749105</v>
      </c>
      <c r="G57" s="12">
        <f t="shared" si="3"/>
        <v>20584595.760035258</v>
      </c>
      <c r="H57" s="14">
        <f t="shared" si="0"/>
        <v>0.6555603745234159</v>
      </c>
      <c r="I57" s="15">
        <f t="shared" si="4"/>
        <v>-0.34443962547658413</v>
      </c>
      <c r="J57" s="16"/>
      <c r="K57" s="59">
        <f t="shared" si="5"/>
        <v>20584595.760035258</v>
      </c>
    </row>
    <row r="58" spans="1:11" ht="12.75">
      <c r="A58" s="11">
        <v>31400000</v>
      </c>
      <c r="B58" s="12">
        <f t="shared" si="1"/>
        <v>7.496929648073215</v>
      </c>
      <c r="C58" s="13">
        <v>60</v>
      </c>
      <c r="D58" s="12">
        <v>1</v>
      </c>
      <c r="E58" s="13">
        <v>8.92</v>
      </c>
      <c r="F58" s="13">
        <f t="shared" si="2"/>
        <v>7.3191861613567735</v>
      </c>
      <c r="G58" s="12">
        <f t="shared" si="3"/>
        <v>20853845.965766616</v>
      </c>
      <c r="H58" s="14">
        <f t="shared" si="0"/>
        <v>0.6641352218397012</v>
      </c>
      <c r="I58" s="15">
        <f t="shared" si="4"/>
        <v>-0.3358647781602988</v>
      </c>
      <c r="J58" s="16"/>
      <c r="K58" s="59">
        <f t="shared" si="5"/>
        <v>20853845.965766616</v>
      </c>
    </row>
    <row r="59" spans="1:11" ht="12.75">
      <c r="A59" s="11">
        <v>31400000</v>
      </c>
      <c r="B59" s="12">
        <f t="shared" si="1"/>
        <v>7.496929648073215</v>
      </c>
      <c r="C59" s="13">
        <v>60</v>
      </c>
      <c r="D59" s="12">
        <v>1</v>
      </c>
      <c r="E59" s="13">
        <v>9.48</v>
      </c>
      <c r="F59" s="13">
        <f t="shared" si="2"/>
        <v>7.161159240342015</v>
      </c>
      <c r="G59" s="12">
        <f t="shared" si="3"/>
        <v>14493031.640622204</v>
      </c>
      <c r="H59" s="14">
        <f t="shared" si="0"/>
        <v>0.4615615172172676</v>
      </c>
      <c r="I59" s="15">
        <f t="shared" si="4"/>
        <v>-0.5384384827827324</v>
      </c>
      <c r="J59" s="16"/>
      <c r="K59" s="59">
        <f t="shared" si="5"/>
        <v>14493031.640622204</v>
      </c>
    </row>
    <row r="60" spans="1:11" ht="12.75">
      <c r="A60" s="11">
        <v>31400000</v>
      </c>
      <c r="B60" s="12">
        <f t="shared" si="1"/>
        <v>7.496929648073215</v>
      </c>
      <c r="C60" s="13">
        <v>60</v>
      </c>
      <c r="D60" s="12">
        <v>1</v>
      </c>
      <c r="E60" s="13">
        <v>9.56</v>
      </c>
      <c r="F60" s="13">
        <f t="shared" si="2"/>
        <v>7.1385839659113355</v>
      </c>
      <c r="G60" s="12">
        <f t="shared" si="3"/>
        <v>13758907.974389313</v>
      </c>
      <c r="H60" s="14">
        <f t="shared" si="0"/>
        <v>0.4381817826238635</v>
      </c>
      <c r="I60" s="15">
        <f t="shared" si="4"/>
        <v>-0.5618182173761366</v>
      </c>
      <c r="J60" s="16"/>
      <c r="K60" s="59">
        <f t="shared" si="5"/>
        <v>13758907.974389313</v>
      </c>
    </row>
    <row r="61" spans="1:11" ht="12.75">
      <c r="A61" s="17">
        <v>31400000</v>
      </c>
      <c r="B61" s="18">
        <f t="shared" si="1"/>
        <v>7.496929648073215</v>
      </c>
      <c r="C61" s="19">
        <v>60</v>
      </c>
      <c r="D61" s="18">
        <v>1</v>
      </c>
      <c r="E61" s="19">
        <v>9.49</v>
      </c>
      <c r="F61" s="19">
        <f t="shared" si="2"/>
        <v>7.15833733103818</v>
      </c>
      <c r="G61" s="18">
        <f t="shared" si="3"/>
        <v>14399165.753327478</v>
      </c>
      <c r="H61" s="20">
        <f t="shared" si="0"/>
        <v>0.4585721577492827</v>
      </c>
      <c r="I61" s="21">
        <f t="shared" si="4"/>
        <v>-0.5414278422507173</v>
      </c>
      <c r="J61" s="22"/>
      <c r="K61" s="59">
        <f t="shared" si="5"/>
        <v>14399165.753327478</v>
      </c>
    </row>
    <row r="62" spans="1:11" ht="12.75">
      <c r="A62" s="5">
        <v>3140000</v>
      </c>
      <c r="B62" s="6">
        <f t="shared" si="1"/>
        <v>6.496929648073215</v>
      </c>
      <c r="C62" s="7">
        <v>100</v>
      </c>
      <c r="D62" s="6">
        <v>10</v>
      </c>
      <c r="E62" s="7">
        <v>12.29</v>
      </c>
      <c r="F62" s="7">
        <f t="shared" si="2"/>
        <v>6.368202725964387</v>
      </c>
      <c r="G62" s="6">
        <f t="shared" si="3"/>
        <v>2334547.560264339</v>
      </c>
      <c r="H62" s="8">
        <f t="shared" si="0"/>
        <v>0.7434864841606176</v>
      </c>
      <c r="I62" s="9">
        <f t="shared" si="4"/>
        <v>-0.2565135158393824</v>
      </c>
      <c r="J62" s="10">
        <f>STDEV(G62:G73)/AVERAGE(G62:G73)</f>
        <v>0.2359328653286089</v>
      </c>
      <c r="K62" s="59">
        <f t="shared" si="5"/>
        <v>23345475.602643393</v>
      </c>
    </row>
    <row r="63" spans="1:11" ht="12.75">
      <c r="A63" s="11">
        <v>3140000</v>
      </c>
      <c r="B63" s="12">
        <f t="shared" si="1"/>
        <v>6.496929648073215</v>
      </c>
      <c r="C63" s="13">
        <v>100</v>
      </c>
      <c r="D63" s="12">
        <v>10</v>
      </c>
      <c r="E63" s="13">
        <v>12</v>
      </c>
      <c r="F63" s="13">
        <f t="shared" si="2"/>
        <v>6.450038095775602</v>
      </c>
      <c r="G63" s="12">
        <f t="shared" si="3"/>
        <v>2818630.1671779593</v>
      </c>
      <c r="H63" s="14">
        <f t="shared" si="0"/>
        <v>0.8976529194834265</v>
      </c>
      <c r="I63" s="15">
        <f t="shared" si="4"/>
        <v>-0.10234708051657349</v>
      </c>
      <c r="J63" s="16"/>
      <c r="K63" s="59">
        <f t="shared" si="5"/>
        <v>28186301.671779595</v>
      </c>
    </row>
    <row r="64" spans="1:11" ht="12.75">
      <c r="A64" s="11">
        <v>3140000</v>
      </c>
      <c r="B64" s="12">
        <f t="shared" si="1"/>
        <v>6.496929648073215</v>
      </c>
      <c r="C64" s="13">
        <v>100</v>
      </c>
      <c r="D64" s="12">
        <v>10</v>
      </c>
      <c r="E64" s="13">
        <v>11.95</v>
      </c>
      <c r="F64" s="13">
        <f t="shared" si="2"/>
        <v>6.464147642294777</v>
      </c>
      <c r="G64" s="12">
        <f t="shared" si="3"/>
        <v>2911706.810611109</v>
      </c>
      <c r="H64" s="14">
        <f t="shared" si="0"/>
        <v>0.9272951626150028</v>
      </c>
      <c r="I64" s="15">
        <f t="shared" si="4"/>
        <v>-0.07270483738499722</v>
      </c>
      <c r="J64" s="16"/>
      <c r="K64" s="59">
        <f t="shared" si="5"/>
        <v>29117068.106111087</v>
      </c>
    </row>
    <row r="65" spans="1:11" ht="12.75">
      <c r="A65" s="11">
        <v>3140000</v>
      </c>
      <c r="B65" s="12">
        <f t="shared" si="1"/>
        <v>6.496929648073215</v>
      </c>
      <c r="C65" s="13">
        <v>100</v>
      </c>
      <c r="D65" s="12">
        <v>10</v>
      </c>
      <c r="E65" s="13">
        <v>11.58</v>
      </c>
      <c r="F65" s="13">
        <f t="shared" si="2"/>
        <v>6.568558286536671</v>
      </c>
      <c r="G65" s="12">
        <f t="shared" si="3"/>
        <v>3703039.004445438</v>
      </c>
      <c r="H65" s="14">
        <f t="shared" si="0"/>
        <v>1.179311784855235</v>
      </c>
      <c r="I65" s="15">
        <f t="shared" si="4"/>
        <v>0.17931178485523502</v>
      </c>
      <c r="J65" s="16"/>
      <c r="K65" s="59">
        <f t="shared" si="5"/>
        <v>37030390.04445438</v>
      </c>
    </row>
    <row r="66" spans="1:11" ht="12.75">
      <c r="A66" s="11">
        <v>3140000</v>
      </c>
      <c r="B66" s="12">
        <f t="shared" si="1"/>
        <v>6.496929648073215</v>
      </c>
      <c r="C66" s="13">
        <v>100</v>
      </c>
      <c r="D66" s="12">
        <v>10</v>
      </c>
      <c r="E66" s="13">
        <v>11.84</v>
      </c>
      <c r="F66" s="13">
        <f t="shared" si="2"/>
        <v>6.495188644636961</v>
      </c>
      <c r="G66" s="12">
        <f t="shared" si="3"/>
        <v>3127437.538200203</v>
      </c>
      <c r="H66" s="14">
        <f aca="true" t="shared" si="6" ref="H66:H129">G66/A66</f>
        <v>0.9959992159873258</v>
      </c>
      <c r="I66" s="15">
        <f t="shared" si="4"/>
        <v>-0.00400078401267423</v>
      </c>
      <c r="J66" s="16"/>
      <c r="K66" s="59">
        <f t="shared" si="5"/>
        <v>31274375.38200203</v>
      </c>
    </row>
    <row r="67" spans="1:11" ht="12.75">
      <c r="A67" s="11">
        <v>3140000</v>
      </c>
      <c r="B67" s="12">
        <f aca="true" t="shared" si="7" ref="B67:B128">LOG10(A67)</f>
        <v>6.496929648073215</v>
      </c>
      <c r="C67" s="13">
        <v>100</v>
      </c>
      <c r="D67" s="12">
        <v>10</v>
      </c>
      <c r="E67" s="13">
        <v>11.87</v>
      </c>
      <c r="F67" s="13">
        <f aca="true" t="shared" si="8" ref="F67:F130">(E67-34.857)/-3.5437</f>
        <v>6.486722916725458</v>
      </c>
      <c r="G67" s="12">
        <f aca="true" t="shared" si="9" ref="G67:G130">10^F67</f>
        <v>3067064.552866537</v>
      </c>
      <c r="H67" s="14">
        <f t="shared" si="6"/>
        <v>0.9767721505944386</v>
      </c>
      <c r="I67" s="15">
        <f aca="true" t="shared" si="10" ref="I67:I130">H67-1</f>
        <v>-0.02322784940556144</v>
      </c>
      <c r="J67" s="16"/>
      <c r="K67" s="59">
        <f aca="true" t="shared" si="11" ref="K67:K130">G67*D67</f>
        <v>30670645.52866537</v>
      </c>
    </row>
    <row r="68" spans="1:11" ht="12.75">
      <c r="A68" s="11">
        <v>3140000</v>
      </c>
      <c r="B68" s="12">
        <f t="shared" si="7"/>
        <v>6.496929648073215</v>
      </c>
      <c r="C68" s="13">
        <v>100</v>
      </c>
      <c r="D68" s="12">
        <v>10</v>
      </c>
      <c r="E68" s="13">
        <v>12.53</v>
      </c>
      <c r="F68" s="13">
        <f t="shared" si="8"/>
        <v>6.300476902672348</v>
      </c>
      <c r="G68" s="12">
        <f t="shared" si="9"/>
        <v>1997454.5338700477</v>
      </c>
      <c r="H68" s="14">
        <f t="shared" si="6"/>
        <v>0.6361320171560662</v>
      </c>
      <c r="I68" s="15">
        <f t="shared" si="10"/>
        <v>-0.36386798284393385</v>
      </c>
      <c r="J68" s="16"/>
      <c r="K68" s="59">
        <f t="shared" si="11"/>
        <v>19974545.338700477</v>
      </c>
    </row>
    <row r="69" spans="1:11" ht="12.75">
      <c r="A69" s="11">
        <v>3140000</v>
      </c>
      <c r="B69" s="12">
        <f t="shared" si="7"/>
        <v>6.496929648073215</v>
      </c>
      <c r="C69" s="13">
        <v>100</v>
      </c>
      <c r="D69" s="12">
        <v>10</v>
      </c>
      <c r="E69" s="13">
        <v>11.49</v>
      </c>
      <c r="F69" s="13">
        <f t="shared" si="8"/>
        <v>6.593955470271185</v>
      </c>
      <c r="G69" s="12">
        <f t="shared" si="9"/>
        <v>3926046.7820802554</v>
      </c>
      <c r="H69" s="14">
        <f t="shared" si="6"/>
        <v>1.2503333700892534</v>
      </c>
      <c r="I69" s="15">
        <f t="shared" si="10"/>
        <v>0.2503333700892534</v>
      </c>
      <c r="J69" s="16"/>
      <c r="K69" s="59">
        <f t="shared" si="11"/>
        <v>39260467.820802554</v>
      </c>
    </row>
    <row r="70" spans="1:11" ht="12.75">
      <c r="A70" s="11">
        <v>3140000</v>
      </c>
      <c r="B70" s="12">
        <f t="shared" si="7"/>
        <v>6.496929648073215</v>
      </c>
      <c r="C70" s="13">
        <v>100</v>
      </c>
      <c r="D70" s="12">
        <v>10</v>
      </c>
      <c r="E70" s="13">
        <v>12.53</v>
      </c>
      <c r="F70" s="13">
        <f t="shared" si="8"/>
        <v>6.300476902672348</v>
      </c>
      <c r="G70" s="12">
        <f t="shared" si="9"/>
        <v>1997454.5338700477</v>
      </c>
      <c r="H70" s="14">
        <f t="shared" si="6"/>
        <v>0.6361320171560662</v>
      </c>
      <c r="I70" s="15">
        <f t="shared" si="10"/>
        <v>-0.36386798284393385</v>
      </c>
      <c r="J70" s="16"/>
      <c r="K70" s="59">
        <f t="shared" si="11"/>
        <v>19974545.338700477</v>
      </c>
    </row>
    <row r="71" spans="1:11" ht="12.75">
      <c r="A71" s="11">
        <v>3140000</v>
      </c>
      <c r="B71" s="12">
        <f t="shared" si="7"/>
        <v>6.496929648073215</v>
      </c>
      <c r="C71" s="13">
        <v>100</v>
      </c>
      <c r="D71" s="12">
        <v>10</v>
      </c>
      <c r="E71" s="13">
        <v>11.7</v>
      </c>
      <c r="F71" s="13">
        <f t="shared" si="8"/>
        <v>6.534695374890651</v>
      </c>
      <c r="G71" s="12">
        <f t="shared" si="9"/>
        <v>3425274.448716806</v>
      </c>
      <c r="H71" s="14">
        <f t="shared" si="6"/>
        <v>1.0908517352601292</v>
      </c>
      <c r="I71" s="15">
        <f t="shared" si="10"/>
        <v>0.09085173526012924</v>
      </c>
      <c r="J71" s="16"/>
      <c r="K71" s="59">
        <f t="shared" si="11"/>
        <v>34252744.48716806</v>
      </c>
    </row>
    <row r="72" spans="1:11" ht="12.75">
      <c r="A72" s="11">
        <v>3140000</v>
      </c>
      <c r="B72" s="12">
        <f t="shared" si="7"/>
        <v>6.496929648073215</v>
      </c>
      <c r="C72" s="13">
        <v>100</v>
      </c>
      <c r="D72" s="12">
        <v>10</v>
      </c>
      <c r="E72" s="13">
        <v>12.19</v>
      </c>
      <c r="F72" s="13">
        <f t="shared" si="8"/>
        <v>6.396421819002738</v>
      </c>
      <c r="G72" s="12">
        <f t="shared" si="9"/>
        <v>2491275.8553939736</v>
      </c>
      <c r="H72" s="14">
        <f t="shared" si="6"/>
        <v>0.7933999539471254</v>
      </c>
      <c r="I72" s="15">
        <f t="shared" si="10"/>
        <v>-0.20660004605287463</v>
      </c>
      <c r="J72" s="16"/>
      <c r="K72" s="59">
        <f t="shared" si="11"/>
        <v>24912758.553939737</v>
      </c>
    </row>
    <row r="73" spans="1:11" ht="12.75">
      <c r="A73" s="17">
        <v>3140000</v>
      </c>
      <c r="B73" s="18">
        <f t="shared" si="7"/>
        <v>6.496929648073215</v>
      </c>
      <c r="C73" s="19">
        <v>100</v>
      </c>
      <c r="D73" s="18">
        <v>10</v>
      </c>
      <c r="E73" s="19">
        <v>12.51</v>
      </c>
      <c r="F73" s="19">
        <f t="shared" si="8"/>
        <v>6.306120721280019</v>
      </c>
      <c r="G73" s="18">
        <f t="shared" si="9"/>
        <v>2023581.5975468545</v>
      </c>
      <c r="H73" s="20">
        <f t="shared" si="6"/>
        <v>0.6444527380722467</v>
      </c>
      <c r="I73" s="21">
        <f t="shared" si="10"/>
        <v>-0.3555472619277533</v>
      </c>
      <c r="J73" s="22"/>
      <c r="K73" s="59">
        <f t="shared" si="11"/>
        <v>20235815.975468546</v>
      </c>
    </row>
    <row r="74" spans="1:11" ht="12.75">
      <c r="A74" s="5">
        <v>3140000</v>
      </c>
      <c r="B74" s="6">
        <f t="shared" si="7"/>
        <v>6.496929648073215</v>
      </c>
      <c r="C74" s="7">
        <v>90</v>
      </c>
      <c r="D74" s="6">
        <v>10</v>
      </c>
      <c r="E74" s="7">
        <v>12.49</v>
      </c>
      <c r="F74" s="7">
        <f t="shared" si="8"/>
        <v>6.311764539887688</v>
      </c>
      <c r="G74" s="6">
        <f t="shared" si="9"/>
        <v>2050050.4079041402</v>
      </c>
      <c r="H74" s="8">
        <f t="shared" si="6"/>
        <v>0.6528822955108726</v>
      </c>
      <c r="I74" s="9">
        <f t="shared" si="10"/>
        <v>-0.3471177044891274</v>
      </c>
      <c r="J74" s="10">
        <f>STDEV(G74:G85)/AVERAGE(G74:G85)</f>
        <v>0.24520815766841944</v>
      </c>
      <c r="K74" s="59">
        <f t="shared" si="11"/>
        <v>20500504.079041403</v>
      </c>
    </row>
    <row r="75" spans="1:11" ht="12.75">
      <c r="A75" s="11">
        <v>3140000</v>
      </c>
      <c r="B75" s="12">
        <f t="shared" si="7"/>
        <v>6.496929648073215</v>
      </c>
      <c r="C75" s="13">
        <v>90</v>
      </c>
      <c r="D75" s="12">
        <v>10</v>
      </c>
      <c r="E75" s="13">
        <v>12.33</v>
      </c>
      <c r="F75" s="13">
        <f t="shared" si="8"/>
        <v>6.356915088749048</v>
      </c>
      <c r="G75" s="12">
        <f t="shared" si="9"/>
        <v>2274652.6577132395</v>
      </c>
      <c r="H75" s="14">
        <f t="shared" si="6"/>
        <v>0.724411674430968</v>
      </c>
      <c r="I75" s="15">
        <f t="shared" si="10"/>
        <v>-0.275588325569032</v>
      </c>
      <c r="J75" s="16"/>
      <c r="K75" s="59">
        <f t="shared" si="11"/>
        <v>22746526.577132396</v>
      </c>
    </row>
    <row r="76" spans="1:11" ht="12.75">
      <c r="A76" s="11">
        <v>3140000</v>
      </c>
      <c r="B76" s="12">
        <f t="shared" si="7"/>
        <v>6.496929648073215</v>
      </c>
      <c r="C76" s="13">
        <v>90</v>
      </c>
      <c r="D76" s="12">
        <v>10</v>
      </c>
      <c r="E76" s="13">
        <v>12.27</v>
      </c>
      <c r="F76" s="13">
        <f t="shared" si="8"/>
        <v>6.373846544572058</v>
      </c>
      <c r="G76" s="12">
        <f t="shared" si="9"/>
        <v>2365083.86120601</v>
      </c>
      <c r="H76" s="14">
        <f t="shared" si="6"/>
        <v>0.7532114207662453</v>
      </c>
      <c r="I76" s="15">
        <f t="shared" si="10"/>
        <v>-0.24678857923375475</v>
      </c>
      <c r="J76" s="16"/>
      <c r="K76" s="59">
        <f t="shared" si="11"/>
        <v>23650838.6120601</v>
      </c>
    </row>
    <row r="77" spans="1:11" ht="12.75">
      <c r="A77" s="11">
        <v>3140000</v>
      </c>
      <c r="B77" s="12">
        <f t="shared" si="7"/>
        <v>6.496929648073215</v>
      </c>
      <c r="C77" s="13">
        <v>90</v>
      </c>
      <c r="D77" s="12">
        <v>10</v>
      </c>
      <c r="E77" s="13">
        <v>11.98</v>
      </c>
      <c r="F77" s="13">
        <f t="shared" si="8"/>
        <v>6.4556819143832715</v>
      </c>
      <c r="G77" s="12">
        <f t="shared" si="9"/>
        <v>2855498.3554698527</v>
      </c>
      <c r="H77" s="14">
        <f t="shared" si="6"/>
        <v>0.909394380722883</v>
      </c>
      <c r="I77" s="15">
        <f t="shared" si="10"/>
        <v>-0.09060561927711697</v>
      </c>
      <c r="J77" s="16"/>
      <c r="K77" s="59">
        <f t="shared" si="11"/>
        <v>28554983.554698527</v>
      </c>
    </row>
    <row r="78" spans="1:11" ht="12.75">
      <c r="A78" s="11">
        <v>3140000</v>
      </c>
      <c r="B78" s="12">
        <f t="shared" si="7"/>
        <v>6.496929648073215</v>
      </c>
      <c r="C78" s="13">
        <v>90</v>
      </c>
      <c r="D78" s="12">
        <v>10</v>
      </c>
      <c r="E78" s="13">
        <v>12.05</v>
      </c>
      <c r="F78" s="13">
        <f t="shared" si="8"/>
        <v>6.435928549256427</v>
      </c>
      <c r="G78" s="12">
        <f t="shared" si="9"/>
        <v>2728528.8444471587</v>
      </c>
      <c r="H78" s="14">
        <f t="shared" si="6"/>
        <v>0.8689582307156557</v>
      </c>
      <c r="I78" s="15">
        <f t="shared" si="10"/>
        <v>-0.1310417692843443</v>
      </c>
      <c r="J78" s="16"/>
      <c r="K78" s="59">
        <f t="shared" si="11"/>
        <v>27285288.444471586</v>
      </c>
    </row>
    <row r="79" spans="1:11" ht="12.75">
      <c r="A79" s="11">
        <v>3140000</v>
      </c>
      <c r="B79" s="12">
        <f t="shared" si="7"/>
        <v>6.496929648073215</v>
      </c>
      <c r="C79" s="13">
        <v>90</v>
      </c>
      <c r="D79" s="12">
        <v>10</v>
      </c>
      <c r="E79" s="13">
        <v>11.96</v>
      </c>
      <c r="F79" s="13">
        <f t="shared" si="8"/>
        <v>6.461325732990941</v>
      </c>
      <c r="G79" s="12">
        <f t="shared" si="9"/>
        <v>2892848.786279319</v>
      </c>
      <c r="H79" s="14">
        <f t="shared" si="6"/>
        <v>0.9212894223819487</v>
      </c>
      <c r="I79" s="15">
        <f t="shared" si="10"/>
        <v>-0.07871057761805134</v>
      </c>
      <c r="J79" s="16"/>
      <c r="K79" s="59">
        <f t="shared" si="11"/>
        <v>28928487.86279319</v>
      </c>
    </row>
    <row r="80" spans="1:11" ht="12.75">
      <c r="A80" s="11">
        <v>3140000</v>
      </c>
      <c r="B80" s="12">
        <f t="shared" si="7"/>
        <v>6.496929648073215</v>
      </c>
      <c r="C80" s="13">
        <v>90</v>
      </c>
      <c r="D80" s="12">
        <v>10</v>
      </c>
      <c r="E80" s="13">
        <v>12</v>
      </c>
      <c r="F80" s="13">
        <f t="shared" si="8"/>
        <v>6.450038095775602</v>
      </c>
      <c r="G80" s="12">
        <f t="shared" si="9"/>
        <v>2818630.1671779593</v>
      </c>
      <c r="H80" s="14">
        <f t="shared" si="6"/>
        <v>0.8976529194834265</v>
      </c>
      <c r="I80" s="15">
        <f t="shared" si="10"/>
        <v>-0.10234708051657349</v>
      </c>
      <c r="J80" s="16"/>
      <c r="K80" s="59">
        <f t="shared" si="11"/>
        <v>28186301.671779595</v>
      </c>
    </row>
    <row r="81" spans="1:11" ht="12.75">
      <c r="A81" s="11">
        <v>3140000</v>
      </c>
      <c r="B81" s="12">
        <f t="shared" si="7"/>
        <v>6.496929648073215</v>
      </c>
      <c r="C81" s="13">
        <v>90</v>
      </c>
      <c r="D81" s="12">
        <v>10</v>
      </c>
      <c r="E81" s="13">
        <v>12.58</v>
      </c>
      <c r="F81" s="13">
        <f t="shared" si="8"/>
        <v>6.286367356153174</v>
      </c>
      <c r="G81" s="12">
        <f t="shared" si="9"/>
        <v>1933603.2000937874</v>
      </c>
      <c r="H81" s="14">
        <f t="shared" si="6"/>
        <v>0.6157971974820979</v>
      </c>
      <c r="I81" s="15">
        <f t="shared" si="10"/>
        <v>-0.38420280251790206</v>
      </c>
      <c r="J81" s="16"/>
      <c r="K81" s="59">
        <f t="shared" si="11"/>
        <v>19336032.000937875</v>
      </c>
    </row>
    <row r="82" spans="1:11" ht="12.75">
      <c r="A82" s="11">
        <v>3140000</v>
      </c>
      <c r="B82" s="12">
        <f t="shared" si="7"/>
        <v>6.496929648073215</v>
      </c>
      <c r="C82" s="13">
        <v>90</v>
      </c>
      <c r="D82" s="12">
        <v>10</v>
      </c>
      <c r="E82" s="13">
        <v>12.06</v>
      </c>
      <c r="F82" s="13">
        <f t="shared" si="8"/>
        <v>6.433106639952592</v>
      </c>
      <c r="G82" s="12">
        <f t="shared" si="9"/>
        <v>2710857.1945574633</v>
      </c>
      <c r="H82" s="14">
        <f t="shared" si="6"/>
        <v>0.8633303167380456</v>
      </c>
      <c r="I82" s="15">
        <f t="shared" si="10"/>
        <v>-0.1366696832619544</v>
      </c>
      <c r="J82" s="16"/>
      <c r="K82" s="59">
        <f t="shared" si="11"/>
        <v>27108571.945574634</v>
      </c>
    </row>
    <row r="83" spans="1:11" ht="12.75">
      <c r="A83" s="11">
        <v>3140000</v>
      </c>
      <c r="B83" s="12">
        <f t="shared" si="7"/>
        <v>6.496929648073215</v>
      </c>
      <c r="C83" s="13">
        <v>90</v>
      </c>
      <c r="D83" s="12">
        <v>10</v>
      </c>
      <c r="E83" s="13">
        <v>12.15</v>
      </c>
      <c r="F83" s="13">
        <f t="shared" si="8"/>
        <v>6.407709456218077</v>
      </c>
      <c r="G83" s="12">
        <f t="shared" si="9"/>
        <v>2556874.7608271833</v>
      </c>
      <c r="H83" s="14">
        <f t="shared" si="6"/>
        <v>0.8142913251041984</v>
      </c>
      <c r="I83" s="15">
        <f t="shared" si="10"/>
        <v>-0.18570867489580156</v>
      </c>
      <c r="J83" s="16"/>
      <c r="K83" s="59">
        <f t="shared" si="11"/>
        <v>25568747.608271834</v>
      </c>
    </row>
    <row r="84" spans="1:11" ht="12.75">
      <c r="A84" s="11">
        <v>3140000</v>
      </c>
      <c r="B84" s="12">
        <f t="shared" si="7"/>
        <v>6.496929648073215</v>
      </c>
      <c r="C84" s="13">
        <v>90</v>
      </c>
      <c r="D84" s="12">
        <v>10</v>
      </c>
      <c r="E84" s="13">
        <v>13.34</v>
      </c>
      <c r="F84" s="13">
        <f t="shared" si="8"/>
        <v>6.071902249061715</v>
      </c>
      <c r="G84" s="12">
        <f t="shared" si="9"/>
        <v>1180054.9991520196</v>
      </c>
      <c r="H84" s="14">
        <f t="shared" si="6"/>
        <v>0.37581369399745845</v>
      </c>
      <c r="I84" s="15">
        <f t="shared" si="10"/>
        <v>-0.6241863060025415</v>
      </c>
      <c r="J84" s="16"/>
      <c r="K84" s="59">
        <f t="shared" si="11"/>
        <v>11800549.991520196</v>
      </c>
    </row>
    <row r="85" spans="1:11" ht="12.75">
      <c r="A85" s="17">
        <v>3140000</v>
      </c>
      <c r="B85" s="18">
        <f t="shared" si="7"/>
        <v>6.496929648073215</v>
      </c>
      <c r="C85" s="19">
        <v>90</v>
      </c>
      <c r="D85" s="18">
        <v>10</v>
      </c>
      <c r="E85" s="19">
        <v>13.04</v>
      </c>
      <c r="F85" s="19">
        <f t="shared" si="8"/>
        <v>6.156559528176765</v>
      </c>
      <c r="G85" s="18">
        <f t="shared" si="9"/>
        <v>1434034.2637866756</v>
      </c>
      <c r="H85" s="20">
        <f t="shared" si="6"/>
        <v>0.4566988101231451</v>
      </c>
      <c r="I85" s="21">
        <f t="shared" si="10"/>
        <v>-0.5433011898768549</v>
      </c>
      <c r="J85" s="22"/>
      <c r="K85" s="59">
        <f t="shared" si="11"/>
        <v>14340342.637866756</v>
      </c>
    </row>
    <row r="86" spans="1:11" ht="12.75">
      <c r="A86" s="5">
        <v>3140000</v>
      </c>
      <c r="B86" s="6">
        <f t="shared" si="7"/>
        <v>6.496929648073215</v>
      </c>
      <c r="C86" s="7">
        <v>80</v>
      </c>
      <c r="D86" s="6">
        <v>10</v>
      </c>
      <c r="E86" s="7">
        <v>12.85</v>
      </c>
      <c r="F86" s="7">
        <f t="shared" si="8"/>
        <v>6.210175804949628</v>
      </c>
      <c r="G86" s="6">
        <f t="shared" si="9"/>
        <v>1622466.7484832758</v>
      </c>
      <c r="H86" s="8">
        <f t="shared" si="6"/>
        <v>0.5167091555679222</v>
      </c>
      <c r="I86" s="9">
        <f t="shared" si="10"/>
        <v>-0.4832908444320778</v>
      </c>
      <c r="J86" s="10">
        <f>STDEV(G86:G97)/AVERAGE(G86:G97)</f>
        <v>0.18094571160791495</v>
      </c>
      <c r="K86" s="59">
        <f t="shared" si="11"/>
        <v>16224667.484832758</v>
      </c>
    </row>
    <row r="87" spans="1:11" ht="12.75">
      <c r="A87" s="11">
        <v>3140000</v>
      </c>
      <c r="B87" s="12">
        <f t="shared" si="7"/>
        <v>6.496929648073215</v>
      </c>
      <c r="C87" s="13">
        <v>80</v>
      </c>
      <c r="D87" s="12">
        <v>10</v>
      </c>
      <c r="E87" s="13">
        <v>12.82</v>
      </c>
      <c r="F87" s="13">
        <f t="shared" si="8"/>
        <v>6.218641532861134</v>
      </c>
      <c r="G87" s="12">
        <f t="shared" si="9"/>
        <v>1654403.8530085194</v>
      </c>
      <c r="H87" s="14">
        <f t="shared" si="6"/>
        <v>0.5268802079644966</v>
      </c>
      <c r="I87" s="15">
        <f t="shared" si="10"/>
        <v>-0.47311979203550336</v>
      </c>
      <c r="J87" s="16"/>
      <c r="K87" s="59">
        <f t="shared" si="11"/>
        <v>16544038.530085195</v>
      </c>
    </row>
    <row r="88" spans="1:11" ht="12.75">
      <c r="A88" s="11">
        <v>3140000</v>
      </c>
      <c r="B88" s="12">
        <f t="shared" si="7"/>
        <v>6.496929648073215</v>
      </c>
      <c r="C88" s="13">
        <v>80</v>
      </c>
      <c r="D88" s="12">
        <v>10</v>
      </c>
      <c r="E88" s="13">
        <v>12.68</v>
      </c>
      <c r="F88" s="13">
        <f t="shared" si="8"/>
        <v>6.2581482631148235</v>
      </c>
      <c r="G88" s="12">
        <f t="shared" si="9"/>
        <v>1811958.5687488657</v>
      </c>
      <c r="H88" s="14">
        <f t="shared" si="6"/>
        <v>0.5770568690283012</v>
      </c>
      <c r="I88" s="15">
        <f t="shared" si="10"/>
        <v>-0.4229431309716988</v>
      </c>
      <c r="J88" s="16"/>
      <c r="K88" s="59">
        <f t="shared" si="11"/>
        <v>18119585.687488656</v>
      </c>
    </row>
    <row r="89" spans="1:11" ht="12.75">
      <c r="A89" s="11">
        <v>3140000</v>
      </c>
      <c r="B89" s="12">
        <f t="shared" si="7"/>
        <v>6.496929648073215</v>
      </c>
      <c r="C89" s="13">
        <v>80</v>
      </c>
      <c r="D89" s="12">
        <v>10</v>
      </c>
      <c r="E89" s="13">
        <v>12.65</v>
      </c>
      <c r="F89" s="13">
        <f t="shared" si="8"/>
        <v>6.266613991026329</v>
      </c>
      <c r="G89" s="12">
        <f t="shared" si="9"/>
        <v>1847625.6850454805</v>
      </c>
      <c r="H89" s="14">
        <f t="shared" si="6"/>
        <v>0.5884158232628919</v>
      </c>
      <c r="I89" s="15">
        <f t="shared" si="10"/>
        <v>-0.4115841767371081</v>
      </c>
      <c r="J89" s="16"/>
      <c r="K89" s="59">
        <f t="shared" si="11"/>
        <v>18476256.850454804</v>
      </c>
    </row>
    <row r="90" spans="1:11" ht="12.75">
      <c r="A90" s="11">
        <v>3140000</v>
      </c>
      <c r="B90" s="12">
        <f t="shared" si="7"/>
        <v>6.496929648073215</v>
      </c>
      <c r="C90" s="13">
        <v>80</v>
      </c>
      <c r="D90" s="12">
        <v>10</v>
      </c>
      <c r="E90" s="13">
        <v>12.66</v>
      </c>
      <c r="F90" s="13">
        <f t="shared" si="8"/>
        <v>6.263792081722493</v>
      </c>
      <c r="G90" s="12">
        <f t="shared" si="9"/>
        <v>1835659.311921081</v>
      </c>
      <c r="H90" s="14">
        <f t="shared" si="6"/>
        <v>0.5846048764079876</v>
      </c>
      <c r="I90" s="15">
        <f t="shared" si="10"/>
        <v>-0.41539512359201236</v>
      </c>
      <c r="J90" s="16"/>
      <c r="K90" s="59">
        <f t="shared" si="11"/>
        <v>18356593.11921081</v>
      </c>
    </row>
    <row r="91" spans="1:11" ht="12.75">
      <c r="A91" s="11">
        <v>3140000</v>
      </c>
      <c r="B91" s="12">
        <f t="shared" si="7"/>
        <v>6.496929648073215</v>
      </c>
      <c r="C91" s="13">
        <v>80</v>
      </c>
      <c r="D91" s="12">
        <v>10</v>
      </c>
      <c r="E91" s="13">
        <v>12.36</v>
      </c>
      <c r="F91" s="13">
        <f t="shared" si="8"/>
        <v>6.3484493608375425</v>
      </c>
      <c r="G91" s="12">
        <f t="shared" si="9"/>
        <v>2230742.085602382</v>
      </c>
      <c r="H91" s="14">
        <f t="shared" si="6"/>
        <v>0.710427415796937</v>
      </c>
      <c r="I91" s="15">
        <f t="shared" si="10"/>
        <v>-0.289572584203063</v>
      </c>
      <c r="J91" s="16"/>
      <c r="K91" s="59">
        <f t="shared" si="11"/>
        <v>22307420.856023822</v>
      </c>
    </row>
    <row r="92" spans="1:11" ht="12.75">
      <c r="A92" s="11">
        <v>3140000</v>
      </c>
      <c r="B92" s="12">
        <f t="shared" si="7"/>
        <v>6.496929648073215</v>
      </c>
      <c r="C92" s="13">
        <v>80</v>
      </c>
      <c r="D92" s="12">
        <v>10</v>
      </c>
      <c r="E92" s="13">
        <v>12.63</v>
      </c>
      <c r="F92" s="13">
        <f t="shared" si="8"/>
        <v>6.272257809633998</v>
      </c>
      <c r="G92" s="12">
        <f t="shared" si="9"/>
        <v>1871792.9604980764</v>
      </c>
      <c r="H92" s="14">
        <f t="shared" si="6"/>
        <v>0.5961124078019352</v>
      </c>
      <c r="I92" s="15">
        <f t="shared" si="10"/>
        <v>-0.4038875921980648</v>
      </c>
      <c r="J92" s="16"/>
      <c r="K92" s="59">
        <f t="shared" si="11"/>
        <v>18717929.604980763</v>
      </c>
    </row>
    <row r="93" spans="1:11" ht="12.75">
      <c r="A93" s="11">
        <v>3140000</v>
      </c>
      <c r="B93" s="12">
        <f t="shared" si="7"/>
        <v>6.496929648073215</v>
      </c>
      <c r="C93" s="13">
        <v>80</v>
      </c>
      <c r="D93" s="12">
        <v>10</v>
      </c>
      <c r="E93" s="13">
        <v>12.43</v>
      </c>
      <c r="F93" s="13">
        <f t="shared" si="8"/>
        <v>6.328695995710698</v>
      </c>
      <c r="G93" s="12">
        <f t="shared" si="9"/>
        <v>2131552.3132517426</v>
      </c>
      <c r="H93" s="14">
        <f t="shared" si="6"/>
        <v>0.678838316322211</v>
      </c>
      <c r="I93" s="15">
        <f t="shared" si="10"/>
        <v>-0.32116168367778897</v>
      </c>
      <c r="J93" s="16"/>
      <c r="K93" s="59">
        <f t="shared" si="11"/>
        <v>21315523.132517427</v>
      </c>
    </row>
    <row r="94" spans="1:11" ht="12.75">
      <c r="A94" s="11">
        <v>3140000</v>
      </c>
      <c r="B94" s="12">
        <f t="shared" si="7"/>
        <v>6.496929648073215</v>
      </c>
      <c r="C94" s="13">
        <v>80</v>
      </c>
      <c r="D94" s="12">
        <v>10</v>
      </c>
      <c r="E94" s="13">
        <v>12.49</v>
      </c>
      <c r="F94" s="13">
        <f t="shared" si="8"/>
        <v>6.311764539887688</v>
      </c>
      <c r="G94" s="12">
        <f t="shared" si="9"/>
        <v>2050050.4079041402</v>
      </c>
      <c r="H94" s="14">
        <f t="shared" si="6"/>
        <v>0.6528822955108726</v>
      </c>
      <c r="I94" s="15">
        <f t="shared" si="10"/>
        <v>-0.3471177044891274</v>
      </c>
      <c r="J94" s="16"/>
      <c r="K94" s="59">
        <f t="shared" si="11"/>
        <v>20500504.079041403</v>
      </c>
    </row>
    <row r="95" spans="1:11" ht="12.75">
      <c r="A95" s="11">
        <v>3140000</v>
      </c>
      <c r="B95" s="12">
        <f t="shared" si="7"/>
        <v>6.496929648073215</v>
      </c>
      <c r="C95" s="13">
        <v>80</v>
      </c>
      <c r="D95" s="12">
        <v>10</v>
      </c>
      <c r="E95" s="13">
        <v>12.49</v>
      </c>
      <c r="F95" s="13">
        <f t="shared" si="8"/>
        <v>6.311764539887688</v>
      </c>
      <c r="G95" s="12">
        <f t="shared" si="9"/>
        <v>2050050.4079041402</v>
      </c>
      <c r="H95" s="14">
        <f t="shared" si="6"/>
        <v>0.6528822955108726</v>
      </c>
      <c r="I95" s="15">
        <f t="shared" si="10"/>
        <v>-0.3471177044891274</v>
      </c>
      <c r="J95" s="16"/>
      <c r="K95" s="59">
        <f t="shared" si="11"/>
        <v>20500504.079041403</v>
      </c>
    </row>
    <row r="96" spans="1:11" ht="12.75">
      <c r="A96" s="11">
        <v>3140000</v>
      </c>
      <c r="B96" s="12">
        <f t="shared" si="7"/>
        <v>6.496929648073215</v>
      </c>
      <c r="C96" s="13">
        <v>80</v>
      </c>
      <c r="D96" s="12">
        <v>10</v>
      </c>
      <c r="E96" s="13">
        <v>12.51</v>
      </c>
      <c r="F96" s="13">
        <f t="shared" si="8"/>
        <v>6.306120721280019</v>
      </c>
      <c r="G96" s="12">
        <f t="shared" si="9"/>
        <v>2023581.5975468545</v>
      </c>
      <c r="H96" s="14">
        <f t="shared" si="6"/>
        <v>0.6444527380722467</v>
      </c>
      <c r="I96" s="15">
        <f t="shared" si="10"/>
        <v>-0.3555472619277533</v>
      </c>
      <c r="J96" s="16"/>
      <c r="K96" s="59">
        <f t="shared" si="11"/>
        <v>20235815.975468546</v>
      </c>
    </row>
    <row r="97" spans="1:11" ht="12.75">
      <c r="A97" s="17">
        <v>3140000</v>
      </c>
      <c r="B97" s="18">
        <f t="shared" si="7"/>
        <v>6.496929648073215</v>
      </c>
      <c r="C97" s="19">
        <v>80</v>
      </c>
      <c r="D97" s="18">
        <v>10</v>
      </c>
      <c r="E97" s="19">
        <v>13.66</v>
      </c>
      <c r="F97" s="19">
        <f t="shared" si="8"/>
        <v>5.981601151338996</v>
      </c>
      <c r="G97" s="18">
        <f t="shared" si="9"/>
        <v>958519.9387723221</v>
      </c>
      <c r="H97" s="20">
        <f t="shared" si="6"/>
        <v>0.3052611269975548</v>
      </c>
      <c r="I97" s="21">
        <f t="shared" si="10"/>
        <v>-0.6947388730024452</v>
      </c>
      <c r="J97" s="22"/>
      <c r="K97" s="59">
        <f t="shared" si="11"/>
        <v>9585199.387723222</v>
      </c>
    </row>
    <row r="98" spans="1:11" ht="12.75">
      <c r="A98" s="5">
        <v>3140000</v>
      </c>
      <c r="B98" s="6">
        <f t="shared" si="7"/>
        <v>6.496929648073215</v>
      </c>
      <c r="C98" s="7">
        <v>70</v>
      </c>
      <c r="D98" s="6">
        <v>10</v>
      </c>
      <c r="E98" s="7">
        <v>12.98</v>
      </c>
      <c r="F98" s="7">
        <f t="shared" si="8"/>
        <v>6.173490983999774</v>
      </c>
      <c r="G98" s="6">
        <f t="shared" si="9"/>
        <v>1491045.8008599728</v>
      </c>
      <c r="H98" s="8">
        <f t="shared" si="6"/>
        <v>0.474855350592348</v>
      </c>
      <c r="I98" s="9">
        <f t="shared" si="10"/>
        <v>-0.5251446494076519</v>
      </c>
      <c r="J98" s="10">
        <f>STDEV(G98:G109)/AVERAGE(G98:G109)</f>
        <v>0.27716350813140317</v>
      </c>
      <c r="K98" s="59">
        <f t="shared" si="11"/>
        <v>14910458.008599728</v>
      </c>
    </row>
    <row r="99" spans="1:11" ht="12.75">
      <c r="A99" s="11">
        <v>3140000</v>
      </c>
      <c r="B99" s="12">
        <f t="shared" si="7"/>
        <v>6.496929648073215</v>
      </c>
      <c r="C99" s="13">
        <v>70</v>
      </c>
      <c r="D99" s="12">
        <v>10</v>
      </c>
      <c r="E99" s="13">
        <v>13.16</v>
      </c>
      <c r="F99" s="13">
        <f t="shared" si="8"/>
        <v>6.122696616530745</v>
      </c>
      <c r="G99" s="12">
        <f t="shared" si="9"/>
        <v>1326467.5085615318</v>
      </c>
      <c r="H99" s="14">
        <f t="shared" si="6"/>
        <v>0.4224418817074942</v>
      </c>
      <c r="I99" s="15">
        <f t="shared" si="10"/>
        <v>-0.5775581182925058</v>
      </c>
      <c r="J99" s="16"/>
      <c r="K99" s="59">
        <f t="shared" si="11"/>
        <v>13264675.085615318</v>
      </c>
    </row>
    <row r="100" spans="1:11" ht="12.75">
      <c r="A100" s="11">
        <v>3140000</v>
      </c>
      <c r="B100" s="12">
        <f t="shared" si="7"/>
        <v>6.496929648073215</v>
      </c>
      <c r="C100" s="13">
        <v>70</v>
      </c>
      <c r="D100" s="12">
        <v>10</v>
      </c>
      <c r="E100" s="13">
        <v>13.36</v>
      </c>
      <c r="F100" s="13">
        <f t="shared" si="8"/>
        <v>6.066258430454045</v>
      </c>
      <c r="G100" s="12">
        <f t="shared" si="9"/>
        <v>1164818.9581925885</v>
      </c>
      <c r="H100" s="14">
        <f t="shared" si="6"/>
        <v>0.3709614516536906</v>
      </c>
      <c r="I100" s="15">
        <f t="shared" si="10"/>
        <v>-0.6290385483463095</v>
      </c>
      <c r="J100" s="16"/>
      <c r="K100" s="59">
        <f t="shared" si="11"/>
        <v>11648189.581925886</v>
      </c>
    </row>
    <row r="101" spans="1:11" ht="12.75">
      <c r="A101" s="11">
        <v>3140000</v>
      </c>
      <c r="B101" s="12">
        <f t="shared" si="7"/>
        <v>6.496929648073215</v>
      </c>
      <c r="C101" s="13">
        <v>70</v>
      </c>
      <c r="D101" s="12">
        <v>10</v>
      </c>
      <c r="E101" s="13">
        <v>12.81</v>
      </c>
      <c r="F101" s="13">
        <f t="shared" si="8"/>
        <v>6.221463442164969</v>
      </c>
      <c r="G101" s="12">
        <f t="shared" si="9"/>
        <v>1665188.6504243428</v>
      </c>
      <c r="H101" s="14">
        <f t="shared" si="6"/>
        <v>0.5303148568230391</v>
      </c>
      <c r="I101" s="15">
        <f t="shared" si="10"/>
        <v>-0.46968514317696086</v>
      </c>
      <c r="J101" s="16"/>
      <c r="K101" s="59">
        <f t="shared" si="11"/>
        <v>16651886.504243428</v>
      </c>
    </row>
    <row r="102" spans="1:11" ht="12.75">
      <c r="A102" s="11">
        <v>3140000</v>
      </c>
      <c r="B102" s="12">
        <f t="shared" si="7"/>
        <v>6.496929648073215</v>
      </c>
      <c r="C102" s="13">
        <v>70</v>
      </c>
      <c r="D102" s="12">
        <v>10</v>
      </c>
      <c r="E102" s="13">
        <v>13.02</v>
      </c>
      <c r="F102" s="13">
        <f t="shared" si="8"/>
        <v>6.162203346784435</v>
      </c>
      <c r="G102" s="12">
        <f t="shared" si="9"/>
        <v>1452791.6892446058</v>
      </c>
      <c r="H102" s="14">
        <f t="shared" si="6"/>
        <v>0.4626725124982821</v>
      </c>
      <c r="I102" s="15">
        <f t="shared" si="10"/>
        <v>-0.5373274875017179</v>
      </c>
      <c r="J102" s="16"/>
      <c r="K102" s="59">
        <f t="shared" si="11"/>
        <v>14527916.892446058</v>
      </c>
    </row>
    <row r="103" spans="1:11" ht="12.75">
      <c r="A103" s="11">
        <v>3140000</v>
      </c>
      <c r="B103" s="12">
        <f t="shared" si="7"/>
        <v>6.496929648073215</v>
      </c>
      <c r="C103" s="13">
        <v>70</v>
      </c>
      <c r="D103" s="12">
        <v>10</v>
      </c>
      <c r="E103" s="13">
        <v>12.94</v>
      </c>
      <c r="F103" s="13">
        <f t="shared" si="8"/>
        <v>6.184778621215115</v>
      </c>
      <c r="G103" s="12">
        <f t="shared" si="9"/>
        <v>1530307.1986997302</v>
      </c>
      <c r="H103" s="14">
        <f t="shared" si="6"/>
        <v>0.4873589804776211</v>
      </c>
      <c r="I103" s="15">
        <f t="shared" si="10"/>
        <v>-0.512641019522379</v>
      </c>
      <c r="J103" s="16"/>
      <c r="K103" s="59">
        <f t="shared" si="11"/>
        <v>15303071.986997303</v>
      </c>
    </row>
    <row r="104" spans="1:11" ht="12.75">
      <c r="A104" s="11">
        <v>3140000</v>
      </c>
      <c r="B104" s="12">
        <f t="shared" si="7"/>
        <v>6.496929648073215</v>
      </c>
      <c r="C104" s="13">
        <v>70</v>
      </c>
      <c r="D104" s="12">
        <v>10</v>
      </c>
      <c r="E104" s="13">
        <v>13.76</v>
      </c>
      <c r="F104" s="13">
        <f t="shared" si="8"/>
        <v>5.9533820583006465</v>
      </c>
      <c r="G104" s="12">
        <f t="shared" si="9"/>
        <v>898218.6294948772</v>
      </c>
      <c r="H104" s="14">
        <f t="shared" si="6"/>
        <v>0.2860568883741647</v>
      </c>
      <c r="I104" s="15">
        <f t="shared" si="10"/>
        <v>-0.7139431116258352</v>
      </c>
      <c r="J104" s="16"/>
      <c r="K104" s="59">
        <f t="shared" si="11"/>
        <v>8982186.294948772</v>
      </c>
    </row>
    <row r="105" spans="1:11" ht="12.75">
      <c r="A105" s="11">
        <v>3140000</v>
      </c>
      <c r="B105" s="12">
        <f t="shared" si="7"/>
        <v>6.496929648073215</v>
      </c>
      <c r="C105" s="13">
        <v>70</v>
      </c>
      <c r="D105" s="12">
        <v>10</v>
      </c>
      <c r="E105" s="13">
        <v>13.64</v>
      </c>
      <c r="F105" s="13">
        <f t="shared" si="8"/>
        <v>5.987244969946666</v>
      </c>
      <c r="G105" s="12">
        <f t="shared" si="9"/>
        <v>971057.5515445482</v>
      </c>
      <c r="H105" s="14">
        <f t="shared" si="6"/>
        <v>0.30925399730718095</v>
      </c>
      <c r="I105" s="15">
        <f t="shared" si="10"/>
        <v>-0.690746002692819</v>
      </c>
      <c r="J105" s="16"/>
      <c r="K105" s="59">
        <f t="shared" si="11"/>
        <v>9710575.515445482</v>
      </c>
    </row>
    <row r="106" spans="1:11" ht="12.75">
      <c r="A106" s="11">
        <v>3140000</v>
      </c>
      <c r="B106" s="12">
        <f t="shared" si="7"/>
        <v>6.496929648073215</v>
      </c>
      <c r="C106" s="13">
        <v>70</v>
      </c>
      <c r="D106" s="12">
        <v>10</v>
      </c>
      <c r="E106" s="13">
        <v>14.03</v>
      </c>
      <c r="F106" s="13">
        <f t="shared" si="8"/>
        <v>5.877190507097102</v>
      </c>
      <c r="G106" s="12">
        <f t="shared" si="9"/>
        <v>753686.1022742277</v>
      </c>
      <c r="H106" s="14">
        <f t="shared" si="6"/>
        <v>0.24002742110644193</v>
      </c>
      <c r="I106" s="15">
        <f t="shared" si="10"/>
        <v>-0.7599725788935581</v>
      </c>
      <c r="J106" s="16"/>
      <c r="K106" s="59">
        <f t="shared" si="11"/>
        <v>7536861.022742277</v>
      </c>
    </row>
    <row r="107" spans="1:11" ht="12.75">
      <c r="A107" s="11">
        <v>3140000</v>
      </c>
      <c r="B107" s="12">
        <f t="shared" si="7"/>
        <v>6.496929648073215</v>
      </c>
      <c r="C107" s="13">
        <v>70</v>
      </c>
      <c r="D107" s="12">
        <v>10</v>
      </c>
      <c r="E107" s="13">
        <v>13.23</v>
      </c>
      <c r="F107" s="13">
        <f t="shared" si="8"/>
        <v>6.1029432514039</v>
      </c>
      <c r="G107" s="12">
        <f t="shared" si="9"/>
        <v>1267486.2345478628</v>
      </c>
      <c r="H107" s="14">
        <f t="shared" si="6"/>
        <v>0.4036580364802111</v>
      </c>
      <c r="I107" s="15">
        <f t="shared" si="10"/>
        <v>-0.5963419635197889</v>
      </c>
      <c r="J107" s="16"/>
      <c r="K107" s="59">
        <f t="shared" si="11"/>
        <v>12674862.345478628</v>
      </c>
    </row>
    <row r="108" spans="1:11" ht="12.75">
      <c r="A108" s="11">
        <v>3140000</v>
      </c>
      <c r="B108" s="12">
        <f t="shared" si="7"/>
        <v>6.496929648073215</v>
      </c>
      <c r="C108" s="13">
        <v>70</v>
      </c>
      <c r="D108" s="12">
        <v>10</v>
      </c>
      <c r="E108" s="13">
        <v>14.05</v>
      </c>
      <c r="F108" s="13">
        <f t="shared" si="8"/>
        <v>5.871546688489432</v>
      </c>
      <c r="G108" s="12">
        <f t="shared" si="9"/>
        <v>743955.036914515</v>
      </c>
      <c r="H108" s="14">
        <f t="shared" si="6"/>
        <v>0.23692835570525955</v>
      </c>
      <c r="I108" s="15">
        <f t="shared" si="10"/>
        <v>-0.7630716442947405</v>
      </c>
      <c r="J108" s="16"/>
      <c r="K108" s="59">
        <f t="shared" si="11"/>
        <v>7439550.369145149</v>
      </c>
    </row>
    <row r="109" spans="1:11" ht="12.75">
      <c r="A109" s="17">
        <v>3140000</v>
      </c>
      <c r="B109" s="18">
        <f t="shared" si="7"/>
        <v>6.496929648073215</v>
      </c>
      <c r="C109" s="19">
        <v>70</v>
      </c>
      <c r="D109" s="18">
        <v>10</v>
      </c>
      <c r="E109" s="19">
        <v>13.86</v>
      </c>
      <c r="F109" s="19">
        <f t="shared" si="8"/>
        <v>5.925162965262297</v>
      </c>
      <c r="G109" s="18">
        <f t="shared" si="9"/>
        <v>841710.9271665285</v>
      </c>
      <c r="H109" s="20">
        <f t="shared" si="6"/>
        <v>0.26806080483010464</v>
      </c>
      <c r="I109" s="21">
        <f t="shared" si="10"/>
        <v>-0.7319391951698954</v>
      </c>
      <c r="J109" s="22"/>
      <c r="K109" s="59">
        <f t="shared" si="11"/>
        <v>8417109.271665286</v>
      </c>
    </row>
    <row r="110" spans="1:11" ht="12.75">
      <c r="A110" s="5">
        <v>3140000</v>
      </c>
      <c r="B110" s="6">
        <f t="shared" si="7"/>
        <v>6.496929648073215</v>
      </c>
      <c r="C110" s="7">
        <v>60</v>
      </c>
      <c r="D110" s="6">
        <v>10</v>
      </c>
      <c r="E110" s="7">
        <v>13.63</v>
      </c>
      <c r="F110" s="7">
        <f t="shared" si="8"/>
        <v>5.9900668792505005</v>
      </c>
      <c r="G110" s="6">
        <f t="shared" si="9"/>
        <v>977387.7223510711</v>
      </c>
      <c r="H110" s="8">
        <f t="shared" si="6"/>
        <v>0.3112699752710417</v>
      </c>
      <c r="I110" s="9">
        <f t="shared" si="10"/>
        <v>-0.6887300247289583</v>
      </c>
      <c r="J110" s="10">
        <f>STDEV(G110:G121)/AVERAGE(G110:G121)</f>
        <v>0.18983131392660865</v>
      </c>
      <c r="K110" s="59">
        <f t="shared" si="11"/>
        <v>9773877.22351071</v>
      </c>
    </row>
    <row r="111" spans="1:11" ht="12.75">
      <c r="A111" s="11">
        <v>3140000</v>
      </c>
      <c r="B111" s="12">
        <f t="shared" si="7"/>
        <v>6.496929648073215</v>
      </c>
      <c r="C111" s="13">
        <v>60</v>
      </c>
      <c r="D111" s="12">
        <v>10</v>
      </c>
      <c r="E111" s="13">
        <v>13.34</v>
      </c>
      <c r="F111" s="13">
        <f t="shared" si="8"/>
        <v>6.071902249061715</v>
      </c>
      <c r="G111" s="12">
        <f t="shared" si="9"/>
        <v>1180054.9991520196</v>
      </c>
      <c r="H111" s="14">
        <f t="shared" si="6"/>
        <v>0.37581369399745845</v>
      </c>
      <c r="I111" s="15">
        <f t="shared" si="10"/>
        <v>-0.6241863060025415</v>
      </c>
      <c r="J111" s="16"/>
      <c r="K111" s="59">
        <f t="shared" si="11"/>
        <v>11800549.991520196</v>
      </c>
    </row>
    <row r="112" spans="1:11" ht="12.75">
      <c r="A112" s="11">
        <v>3140000</v>
      </c>
      <c r="B112" s="12">
        <f t="shared" si="7"/>
        <v>6.496929648073215</v>
      </c>
      <c r="C112" s="13">
        <v>60</v>
      </c>
      <c r="D112" s="12">
        <v>10</v>
      </c>
      <c r="E112" s="13">
        <v>12.77</v>
      </c>
      <c r="F112" s="13">
        <f t="shared" si="8"/>
        <v>6.232751079380309</v>
      </c>
      <c r="G112" s="12">
        <f t="shared" si="9"/>
        <v>1709035.4819870298</v>
      </c>
      <c r="H112" s="14">
        <f t="shared" si="6"/>
        <v>0.5442788159194363</v>
      </c>
      <c r="I112" s="15">
        <f t="shared" si="10"/>
        <v>-0.4557211840805637</v>
      </c>
      <c r="J112" s="16"/>
      <c r="K112" s="59">
        <f t="shared" si="11"/>
        <v>17090354.819870297</v>
      </c>
    </row>
    <row r="113" spans="1:11" ht="12.75">
      <c r="A113" s="11">
        <v>3140000</v>
      </c>
      <c r="B113" s="12">
        <f t="shared" si="7"/>
        <v>6.496929648073215</v>
      </c>
      <c r="C113" s="13">
        <v>60</v>
      </c>
      <c r="D113" s="12">
        <v>10</v>
      </c>
      <c r="E113" s="13">
        <v>13.48</v>
      </c>
      <c r="F113" s="13">
        <f t="shared" si="8"/>
        <v>6.032395518808025</v>
      </c>
      <c r="G113" s="12">
        <f t="shared" si="9"/>
        <v>1077446.0139599638</v>
      </c>
      <c r="H113" s="14">
        <f t="shared" si="6"/>
        <v>0.34313567323565725</v>
      </c>
      <c r="I113" s="15">
        <f t="shared" si="10"/>
        <v>-0.6568643267643428</v>
      </c>
      <c r="J113" s="16"/>
      <c r="K113" s="59">
        <f t="shared" si="11"/>
        <v>10774460.139599638</v>
      </c>
    </row>
    <row r="114" spans="1:11" ht="12.75">
      <c r="A114" s="11">
        <v>3140000</v>
      </c>
      <c r="B114" s="12">
        <f t="shared" si="7"/>
        <v>6.496929648073215</v>
      </c>
      <c r="C114" s="13">
        <v>60</v>
      </c>
      <c r="D114" s="12">
        <v>10</v>
      </c>
      <c r="E114" s="13">
        <v>13.44</v>
      </c>
      <c r="F114" s="13">
        <f t="shared" si="8"/>
        <v>6.043683156023366</v>
      </c>
      <c r="G114" s="12">
        <f t="shared" si="9"/>
        <v>1105816.7297223823</v>
      </c>
      <c r="H114" s="14">
        <f t="shared" si="6"/>
        <v>0.3521709330326058</v>
      </c>
      <c r="I114" s="15">
        <f t="shared" si="10"/>
        <v>-0.6478290669673942</v>
      </c>
      <c r="J114" s="16"/>
      <c r="K114" s="59">
        <f t="shared" si="11"/>
        <v>11058167.297223823</v>
      </c>
    </row>
    <row r="115" spans="1:11" ht="12.75">
      <c r="A115" s="11">
        <v>3140000</v>
      </c>
      <c r="B115" s="12">
        <f t="shared" si="7"/>
        <v>6.496929648073215</v>
      </c>
      <c r="C115" s="13">
        <v>60</v>
      </c>
      <c r="D115" s="12">
        <v>10</v>
      </c>
      <c r="E115" s="13">
        <v>13.16</v>
      </c>
      <c r="F115" s="13">
        <f t="shared" si="8"/>
        <v>6.122696616530745</v>
      </c>
      <c r="G115" s="12">
        <f t="shared" si="9"/>
        <v>1326467.5085615318</v>
      </c>
      <c r="H115" s="14">
        <f t="shared" si="6"/>
        <v>0.4224418817074942</v>
      </c>
      <c r="I115" s="15">
        <f t="shared" si="10"/>
        <v>-0.5775581182925058</v>
      </c>
      <c r="J115" s="16"/>
      <c r="K115" s="59">
        <f t="shared" si="11"/>
        <v>13264675.085615318</v>
      </c>
    </row>
    <row r="116" spans="1:11" ht="12.75">
      <c r="A116" s="11">
        <v>3140000</v>
      </c>
      <c r="B116" s="12">
        <f t="shared" si="7"/>
        <v>6.496929648073215</v>
      </c>
      <c r="C116" s="13">
        <v>60</v>
      </c>
      <c r="D116" s="12">
        <v>10</v>
      </c>
      <c r="E116" s="13">
        <v>13.38</v>
      </c>
      <c r="F116" s="13">
        <f t="shared" si="8"/>
        <v>6.060614611846375</v>
      </c>
      <c r="G116" s="12">
        <f t="shared" si="9"/>
        <v>1149779.6342881098</v>
      </c>
      <c r="H116" s="14">
        <f t="shared" si="6"/>
        <v>0.3661718580535382</v>
      </c>
      <c r="I116" s="15">
        <f t="shared" si="10"/>
        <v>-0.6338281419464618</v>
      </c>
      <c r="J116" s="16"/>
      <c r="K116" s="59">
        <f t="shared" si="11"/>
        <v>11497796.342881098</v>
      </c>
    </row>
    <row r="117" spans="1:11" ht="12.75">
      <c r="A117" s="11">
        <v>3140000</v>
      </c>
      <c r="B117" s="12">
        <f t="shared" si="7"/>
        <v>6.496929648073215</v>
      </c>
      <c r="C117" s="13">
        <v>60</v>
      </c>
      <c r="D117" s="12">
        <v>10</v>
      </c>
      <c r="E117" s="13">
        <v>13.17</v>
      </c>
      <c r="F117" s="13">
        <f t="shared" si="8"/>
        <v>6.119874707226909</v>
      </c>
      <c r="G117" s="12">
        <f t="shared" si="9"/>
        <v>1317876.4799385187</v>
      </c>
      <c r="H117" s="14">
        <f t="shared" si="6"/>
        <v>0.41970588533073844</v>
      </c>
      <c r="I117" s="15">
        <f t="shared" si="10"/>
        <v>-0.5802941146692615</v>
      </c>
      <c r="J117" s="16"/>
      <c r="K117" s="59">
        <f t="shared" si="11"/>
        <v>13178764.799385186</v>
      </c>
    </row>
    <row r="118" spans="1:11" ht="12.75">
      <c r="A118" s="11">
        <v>3140000</v>
      </c>
      <c r="B118" s="12">
        <f t="shared" si="7"/>
        <v>6.496929648073215</v>
      </c>
      <c r="C118" s="13">
        <v>60</v>
      </c>
      <c r="D118" s="12">
        <v>10</v>
      </c>
      <c r="E118" s="13">
        <v>12.9</v>
      </c>
      <c r="F118" s="13">
        <f t="shared" si="8"/>
        <v>6.196066258430455</v>
      </c>
      <c r="G118" s="12">
        <f t="shared" si="9"/>
        <v>1570602.406070652</v>
      </c>
      <c r="H118" s="14">
        <f t="shared" si="6"/>
        <v>0.5001918490670866</v>
      </c>
      <c r="I118" s="15">
        <f t="shared" si="10"/>
        <v>-0.4998081509329134</v>
      </c>
      <c r="J118" s="16"/>
      <c r="K118" s="59">
        <f t="shared" si="11"/>
        <v>15706024.060706519</v>
      </c>
    </row>
    <row r="119" spans="1:11" ht="12.75">
      <c r="A119" s="11">
        <v>3140000</v>
      </c>
      <c r="B119" s="12">
        <f t="shared" si="7"/>
        <v>6.496929648073215</v>
      </c>
      <c r="C119" s="13">
        <v>60</v>
      </c>
      <c r="D119" s="12">
        <v>10</v>
      </c>
      <c r="E119" s="13">
        <v>12.96</v>
      </c>
      <c r="F119" s="13">
        <f t="shared" si="8"/>
        <v>6.179134802607444</v>
      </c>
      <c r="G119" s="12">
        <f t="shared" si="9"/>
        <v>1510548.9474515603</v>
      </c>
      <c r="H119" s="14">
        <f t="shared" si="6"/>
        <v>0.48106654377438224</v>
      </c>
      <c r="I119" s="15">
        <f t="shared" si="10"/>
        <v>-0.5189334562256178</v>
      </c>
      <c r="J119" s="16"/>
      <c r="K119" s="59">
        <f t="shared" si="11"/>
        <v>15105489.474515602</v>
      </c>
    </row>
    <row r="120" spans="1:11" ht="12.75">
      <c r="A120" s="11">
        <v>3140000</v>
      </c>
      <c r="B120" s="12">
        <f t="shared" si="7"/>
        <v>6.496929648073215</v>
      </c>
      <c r="C120" s="13">
        <v>60</v>
      </c>
      <c r="D120" s="12">
        <v>10</v>
      </c>
      <c r="E120" s="13">
        <v>12.99</v>
      </c>
      <c r="F120" s="13">
        <f t="shared" si="8"/>
        <v>6.1706690746959385</v>
      </c>
      <c r="G120" s="12">
        <f t="shared" si="9"/>
        <v>1481388.8608514639</v>
      </c>
      <c r="H120" s="14">
        <f t="shared" si="6"/>
        <v>0.4717798919909121</v>
      </c>
      <c r="I120" s="15">
        <f t="shared" si="10"/>
        <v>-0.5282201080090879</v>
      </c>
      <c r="J120" s="16"/>
      <c r="K120" s="59">
        <f t="shared" si="11"/>
        <v>14813888.608514639</v>
      </c>
    </row>
    <row r="121" spans="1:11" ht="12.75">
      <c r="A121" s="17">
        <v>3140000</v>
      </c>
      <c r="B121" s="18">
        <f t="shared" si="7"/>
        <v>6.496929648073215</v>
      </c>
      <c r="C121" s="19">
        <v>60</v>
      </c>
      <c r="D121" s="18">
        <v>10</v>
      </c>
      <c r="E121" s="19">
        <v>12.74</v>
      </c>
      <c r="F121" s="19">
        <f t="shared" si="8"/>
        <v>6.2412168072918135</v>
      </c>
      <c r="G121" s="18">
        <f t="shared" si="9"/>
        <v>1742676.6304892036</v>
      </c>
      <c r="H121" s="20">
        <f t="shared" si="6"/>
        <v>0.5549925574806381</v>
      </c>
      <c r="I121" s="21">
        <f t="shared" si="10"/>
        <v>-0.44500744251936186</v>
      </c>
      <c r="J121" s="22"/>
      <c r="K121" s="59">
        <f t="shared" si="11"/>
        <v>17426766.304892037</v>
      </c>
    </row>
    <row r="122" spans="1:11" ht="12.75">
      <c r="A122" s="5">
        <v>314000</v>
      </c>
      <c r="B122" s="6">
        <f t="shared" si="7"/>
        <v>5.496929648073215</v>
      </c>
      <c r="C122" s="7">
        <v>100</v>
      </c>
      <c r="D122" s="6">
        <v>100</v>
      </c>
      <c r="E122" s="7">
        <v>15.58</v>
      </c>
      <c r="F122" s="7">
        <f t="shared" si="8"/>
        <v>5.439794565002681</v>
      </c>
      <c r="G122" s="6">
        <f t="shared" si="9"/>
        <v>275292.61743243627</v>
      </c>
      <c r="H122" s="8">
        <f t="shared" si="6"/>
        <v>0.87672808099502</v>
      </c>
      <c r="I122" s="9">
        <f t="shared" si="10"/>
        <v>-0.12327191900498002</v>
      </c>
      <c r="J122" s="10">
        <f>STDEV(G122:G133)/AVERAGE(G122:G133)</f>
        <v>0.06921210068948684</v>
      </c>
      <c r="K122" s="59">
        <f t="shared" si="11"/>
        <v>27529261.743243627</v>
      </c>
    </row>
    <row r="123" spans="1:11" ht="12.75">
      <c r="A123" s="11">
        <v>314000</v>
      </c>
      <c r="B123" s="12">
        <f t="shared" si="7"/>
        <v>5.496929648073215</v>
      </c>
      <c r="C123" s="13">
        <v>100</v>
      </c>
      <c r="D123" s="12">
        <v>100</v>
      </c>
      <c r="E123" s="13">
        <v>15.52</v>
      </c>
      <c r="F123" s="13">
        <f t="shared" si="8"/>
        <v>5.456726020825691</v>
      </c>
      <c r="G123" s="12">
        <f t="shared" si="9"/>
        <v>286237.16433838796</v>
      </c>
      <c r="H123" s="14">
        <f t="shared" si="6"/>
        <v>0.9115833259184329</v>
      </c>
      <c r="I123" s="15">
        <f t="shared" si="10"/>
        <v>-0.08841667408156706</v>
      </c>
      <c r="J123" s="16"/>
      <c r="K123" s="59">
        <f t="shared" si="11"/>
        <v>28623716.433838796</v>
      </c>
    </row>
    <row r="124" spans="1:11" ht="12.75">
      <c r="A124" s="11">
        <v>314000</v>
      </c>
      <c r="B124" s="12">
        <f t="shared" si="7"/>
        <v>5.496929648073215</v>
      </c>
      <c r="C124" s="13">
        <v>100</v>
      </c>
      <c r="D124" s="12">
        <v>100</v>
      </c>
      <c r="E124" s="13">
        <v>15.35</v>
      </c>
      <c r="F124" s="13">
        <f t="shared" si="8"/>
        <v>5.504698478990885</v>
      </c>
      <c r="G124" s="12">
        <f t="shared" si="9"/>
        <v>319667.4958683528</v>
      </c>
      <c r="H124" s="14">
        <f t="shared" si="6"/>
        <v>1.018049349899213</v>
      </c>
      <c r="I124" s="15">
        <f t="shared" si="10"/>
        <v>0.01804934989921292</v>
      </c>
      <c r="J124" s="16"/>
      <c r="K124" s="59">
        <f t="shared" si="11"/>
        <v>31966749.586835284</v>
      </c>
    </row>
    <row r="125" spans="1:11" ht="12.75">
      <c r="A125" s="11">
        <v>314000</v>
      </c>
      <c r="B125" s="12">
        <f t="shared" si="7"/>
        <v>5.496929648073215</v>
      </c>
      <c r="C125" s="13">
        <v>100</v>
      </c>
      <c r="D125" s="12">
        <v>100</v>
      </c>
      <c r="E125" s="13">
        <v>15.55</v>
      </c>
      <c r="F125" s="13">
        <f t="shared" si="8"/>
        <v>5.448260292914186</v>
      </c>
      <c r="G125" s="12">
        <f t="shared" si="9"/>
        <v>280711.5568998774</v>
      </c>
      <c r="H125" s="14">
        <f t="shared" si="6"/>
        <v>0.8939858499996095</v>
      </c>
      <c r="I125" s="15">
        <f t="shared" si="10"/>
        <v>-0.1060141500003905</v>
      </c>
      <c r="J125" s="16"/>
      <c r="K125" s="59">
        <f t="shared" si="11"/>
        <v>28071155.689987738</v>
      </c>
    </row>
    <row r="126" spans="1:11" ht="12.75">
      <c r="A126" s="11">
        <v>314000</v>
      </c>
      <c r="B126" s="12">
        <f t="shared" si="7"/>
        <v>5.496929648073215</v>
      </c>
      <c r="C126" s="13">
        <v>100</v>
      </c>
      <c r="D126" s="12">
        <v>100</v>
      </c>
      <c r="E126" s="13">
        <v>15.39</v>
      </c>
      <c r="F126" s="13">
        <f t="shared" si="8"/>
        <v>5.493410841775545</v>
      </c>
      <c r="G126" s="12">
        <f t="shared" si="9"/>
        <v>311466.14077939454</v>
      </c>
      <c r="H126" s="14">
        <f t="shared" si="6"/>
        <v>0.9919303846477533</v>
      </c>
      <c r="I126" s="15">
        <f t="shared" si="10"/>
        <v>-0.008069615352246706</v>
      </c>
      <c r="J126" s="16"/>
      <c r="K126" s="59">
        <f t="shared" si="11"/>
        <v>31146614.077939454</v>
      </c>
    </row>
    <row r="127" spans="1:11" ht="12.75">
      <c r="A127" s="11">
        <v>314000</v>
      </c>
      <c r="B127" s="12">
        <f>LOG10(A127)</f>
        <v>5.496929648073215</v>
      </c>
      <c r="C127" s="13">
        <v>100</v>
      </c>
      <c r="D127" s="12">
        <v>100</v>
      </c>
      <c r="E127" s="13">
        <v>15.47</v>
      </c>
      <c r="F127" s="13">
        <f t="shared" si="8"/>
        <v>5.470835567344866</v>
      </c>
      <c r="G127" s="12">
        <f t="shared" si="9"/>
        <v>295689.2715331088</v>
      </c>
      <c r="H127" s="14">
        <f t="shared" si="6"/>
        <v>0.9416855781309197</v>
      </c>
      <c r="I127" s="15">
        <f t="shared" si="10"/>
        <v>-0.05831442186908031</v>
      </c>
      <c r="J127" s="16"/>
      <c r="K127" s="59">
        <f t="shared" si="11"/>
        <v>29568927.15331088</v>
      </c>
    </row>
    <row r="128" spans="1:11" ht="12.75">
      <c r="A128" s="11">
        <v>314000</v>
      </c>
      <c r="B128" s="12">
        <f t="shared" si="7"/>
        <v>5.496929648073215</v>
      </c>
      <c r="C128" s="13">
        <v>100</v>
      </c>
      <c r="D128" s="12">
        <v>100</v>
      </c>
      <c r="E128" s="13">
        <v>15.38</v>
      </c>
      <c r="F128" s="13">
        <f t="shared" si="8"/>
        <v>5.49623275107938</v>
      </c>
      <c r="G128" s="12">
        <f t="shared" si="9"/>
        <v>313496.53935715754</v>
      </c>
      <c r="H128" s="14">
        <f t="shared" si="6"/>
        <v>0.9983966221565527</v>
      </c>
      <c r="I128" s="15">
        <f t="shared" si="10"/>
        <v>-0.001603377843447329</v>
      </c>
      <c r="J128" s="16"/>
      <c r="K128" s="59">
        <f t="shared" si="11"/>
        <v>31349653.935715754</v>
      </c>
    </row>
    <row r="129" spans="1:11" ht="12.75">
      <c r="A129" s="11">
        <v>314000</v>
      </c>
      <c r="B129" s="12">
        <f>LOG10(A129)</f>
        <v>5.496929648073215</v>
      </c>
      <c r="C129" s="13">
        <v>100</v>
      </c>
      <c r="D129" s="12">
        <v>100</v>
      </c>
      <c r="E129" s="13">
        <v>15.57</v>
      </c>
      <c r="F129" s="13">
        <f t="shared" si="8"/>
        <v>5.442616474306516</v>
      </c>
      <c r="G129" s="12">
        <f t="shared" si="9"/>
        <v>277087.20652486465</v>
      </c>
      <c r="H129" s="14">
        <f t="shared" si="6"/>
        <v>0.8824433328817346</v>
      </c>
      <c r="I129" s="15">
        <f t="shared" si="10"/>
        <v>-0.1175566671182654</v>
      </c>
      <c r="J129" s="16"/>
      <c r="K129" s="59">
        <f t="shared" si="11"/>
        <v>27708720.652486466</v>
      </c>
    </row>
    <row r="130" spans="1:11" ht="12.75">
      <c r="A130" s="11">
        <v>314000</v>
      </c>
      <c r="B130" s="12">
        <f>LOG10(A130)</f>
        <v>5.496929648073215</v>
      </c>
      <c r="C130" s="13">
        <v>100</v>
      </c>
      <c r="D130" s="12">
        <v>100</v>
      </c>
      <c r="E130" s="13">
        <v>15.62</v>
      </c>
      <c r="F130" s="13">
        <f t="shared" si="8"/>
        <v>5.428506927787342</v>
      </c>
      <c r="G130" s="12">
        <f t="shared" si="9"/>
        <v>268229.73947920837</v>
      </c>
      <c r="H130" s="14">
        <f aca="true" t="shared" si="12" ref="H130:H193">G130/A130</f>
        <v>0.8542348391057591</v>
      </c>
      <c r="I130" s="15">
        <f t="shared" si="10"/>
        <v>-0.14576516089424085</v>
      </c>
      <c r="J130" s="16"/>
      <c r="K130" s="59">
        <f t="shared" si="11"/>
        <v>26822973.947920837</v>
      </c>
    </row>
    <row r="131" spans="1:11" ht="12.75">
      <c r="A131" s="11">
        <v>314000</v>
      </c>
      <c r="B131" s="12">
        <f>LOG10(A131)</f>
        <v>5.496929648073215</v>
      </c>
      <c r="C131" s="13">
        <v>100</v>
      </c>
      <c r="D131" s="12">
        <v>100</v>
      </c>
      <c r="E131" s="13">
        <v>15.57</v>
      </c>
      <c r="F131" s="13">
        <f aca="true" t="shared" si="13" ref="F131:F194">(E131-34.857)/-3.5437</f>
        <v>5.442616474306516</v>
      </c>
      <c r="G131" s="12">
        <f aca="true" t="shared" si="14" ref="G131:G194">10^F131</f>
        <v>277087.20652486465</v>
      </c>
      <c r="H131" s="14">
        <f t="shared" si="12"/>
        <v>0.8824433328817346</v>
      </c>
      <c r="I131" s="15">
        <f aca="true" t="shared" si="15" ref="I131:I194">H131-1</f>
        <v>-0.1175566671182654</v>
      </c>
      <c r="J131" s="16"/>
      <c r="K131" s="59">
        <f aca="true" t="shared" si="16" ref="K131:K194">G131*D131</f>
        <v>27708720.652486466</v>
      </c>
    </row>
    <row r="132" spans="1:11" ht="12.75">
      <c r="A132" s="11">
        <v>314000</v>
      </c>
      <c r="B132" s="12">
        <f>LOG10(A132)</f>
        <v>5.496929648073215</v>
      </c>
      <c r="C132" s="13">
        <v>100</v>
      </c>
      <c r="D132" s="12">
        <v>100</v>
      </c>
      <c r="E132" s="13">
        <v>15.64</v>
      </c>
      <c r="F132" s="13">
        <f t="shared" si="13"/>
        <v>5.422863109179671</v>
      </c>
      <c r="G132" s="12">
        <f t="shared" si="14"/>
        <v>264766.5455601283</v>
      </c>
      <c r="H132" s="14">
        <f t="shared" si="12"/>
        <v>0.8432055591086888</v>
      </c>
      <c r="I132" s="15">
        <f t="shared" si="15"/>
        <v>-0.15679444089131123</v>
      </c>
      <c r="J132" s="16"/>
      <c r="K132" s="59">
        <f t="shared" si="16"/>
        <v>26476654.556012828</v>
      </c>
    </row>
    <row r="133" spans="1:11" ht="12.75">
      <c r="A133" s="17">
        <v>314000</v>
      </c>
      <c r="B133" s="18">
        <f>LOG10(A133)</f>
        <v>5.496929648073215</v>
      </c>
      <c r="C133" s="19">
        <v>100</v>
      </c>
      <c r="D133" s="18">
        <v>100</v>
      </c>
      <c r="E133" s="19">
        <v>15.66</v>
      </c>
      <c r="F133" s="19">
        <f t="shared" si="13"/>
        <v>5.417219290572001</v>
      </c>
      <c r="G133" s="18">
        <f t="shared" si="14"/>
        <v>261348.0659674483</v>
      </c>
      <c r="H133" s="20">
        <f t="shared" si="12"/>
        <v>0.8323186814249945</v>
      </c>
      <c r="I133" s="21">
        <f t="shared" si="15"/>
        <v>-0.16768131857500546</v>
      </c>
      <c r="J133" s="22"/>
      <c r="K133" s="59">
        <f t="shared" si="16"/>
        <v>26134806.596744828</v>
      </c>
    </row>
    <row r="134" spans="1:11" ht="12.75">
      <c r="A134" s="5">
        <v>314000</v>
      </c>
      <c r="B134" s="6">
        <f aca="true" t="shared" si="17" ref="B134:B197">LOG10(A134)</f>
        <v>5.496929648073215</v>
      </c>
      <c r="C134" s="7">
        <v>90</v>
      </c>
      <c r="D134" s="6">
        <v>100</v>
      </c>
      <c r="E134" s="7">
        <v>16.1</v>
      </c>
      <c r="F134" s="7">
        <f t="shared" si="13"/>
        <v>5.293055281203261</v>
      </c>
      <c r="G134" s="6">
        <f t="shared" si="14"/>
        <v>196361.02082332215</v>
      </c>
      <c r="H134" s="8">
        <f t="shared" si="12"/>
        <v>0.6253535695010259</v>
      </c>
      <c r="I134" s="9">
        <f t="shared" si="15"/>
        <v>-0.37464643049897406</v>
      </c>
      <c r="J134" s="10">
        <f>STDEV(G134:G145)/AVERAGE(G134:G145)</f>
        <v>0.18631881269798092</v>
      </c>
      <c r="K134" s="59">
        <f t="shared" si="16"/>
        <v>19636102.082332216</v>
      </c>
    </row>
    <row r="135" spans="1:11" ht="12.75">
      <c r="A135" s="11">
        <v>314000</v>
      </c>
      <c r="B135" s="12">
        <f t="shared" si="17"/>
        <v>5.496929648073215</v>
      </c>
      <c r="C135" s="13">
        <v>90</v>
      </c>
      <c r="D135" s="12">
        <v>100</v>
      </c>
      <c r="E135" s="13">
        <v>15.9</v>
      </c>
      <c r="F135" s="13">
        <f t="shared" si="13"/>
        <v>5.349493467279962</v>
      </c>
      <c r="G135" s="12">
        <f t="shared" si="14"/>
        <v>223611.15625579233</v>
      </c>
      <c r="H135" s="14">
        <f t="shared" si="12"/>
        <v>0.7121374403050711</v>
      </c>
      <c r="I135" s="15">
        <f t="shared" si="15"/>
        <v>-0.2878625596949289</v>
      </c>
      <c r="J135" s="16"/>
      <c r="K135" s="59">
        <f t="shared" si="16"/>
        <v>22361115.625579234</v>
      </c>
    </row>
    <row r="136" spans="1:11" ht="12.75">
      <c r="A136" s="11">
        <v>314000</v>
      </c>
      <c r="B136" s="12">
        <f t="shared" si="17"/>
        <v>5.496929648073215</v>
      </c>
      <c r="C136" s="13">
        <v>90</v>
      </c>
      <c r="D136" s="12">
        <v>100</v>
      </c>
      <c r="E136" s="13">
        <v>16.21</v>
      </c>
      <c r="F136" s="13">
        <f t="shared" si="13"/>
        <v>5.262014278861077</v>
      </c>
      <c r="G136" s="12">
        <f t="shared" si="14"/>
        <v>182816.03219447468</v>
      </c>
      <c r="H136" s="14">
        <f t="shared" si="12"/>
        <v>0.5822166630397283</v>
      </c>
      <c r="I136" s="15">
        <f t="shared" si="15"/>
        <v>-0.4177833369602717</v>
      </c>
      <c r="J136" s="16"/>
      <c r="K136" s="59">
        <f t="shared" si="16"/>
        <v>18281603.219447467</v>
      </c>
    </row>
    <row r="137" spans="1:11" ht="12.75">
      <c r="A137" s="11">
        <v>314000</v>
      </c>
      <c r="B137" s="12">
        <f t="shared" si="17"/>
        <v>5.496929648073215</v>
      </c>
      <c r="C137" s="13">
        <v>90</v>
      </c>
      <c r="D137" s="12">
        <v>100</v>
      </c>
      <c r="E137" s="13">
        <v>16.1</v>
      </c>
      <c r="F137" s="13">
        <f t="shared" si="13"/>
        <v>5.293055281203261</v>
      </c>
      <c r="G137" s="12">
        <f t="shared" si="14"/>
        <v>196361.02082332215</v>
      </c>
      <c r="H137" s="14">
        <f t="shared" si="12"/>
        <v>0.6253535695010259</v>
      </c>
      <c r="I137" s="15">
        <f t="shared" si="15"/>
        <v>-0.37464643049897406</v>
      </c>
      <c r="J137" s="16"/>
      <c r="K137" s="59">
        <f t="shared" si="16"/>
        <v>19636102.082332216</v>
      </c>
    </row>
    <row r="138" spans="1:11" ht="12.75">
      <c r="A138" s="11">
        <v>314000</v>
      </c>
      <c r="B138" s="12">
        <f t="shared" si="17"/>
        <v>5.496929648073215</v>
      </c>
      <c r="C138" s="13">
        <v>90</v>
      </c>
      <c r="D138" s="12">
        <v>100</v>
      </c>
      <c r="E138" s="13">
        <v>15.79</v>
      </c>
      <c r="F138" s="13">
        <f t="shared" si="13"/>
        <v>5.380534469622146</v>
      </c>
      <c r="G138" s="12">
        <f t="shared" si="14"/>
        <v>240178.68883163435</v>
      </c>
      <c r="H138" s="14">
        <f t="shared" si="12"/>
        <v>0.7649002829032941</v>
      </c>
      <c r="I138" s="15">
        <f t="shared" si="15"/>
        <v>-0.23509971709670585</v>
      </c>
      <c r="J138" s="16"/>
      <c r="K138" s="59">
        <f t="shared" si="16"/>
        <v>24017868.883163437</v>
      </c>
    </row>
    <row r="139" spans="1:11" ht="12.75">
      <c r="A139" s="11">
        <v>314000</v>
      </c>
      <c r="B139" s="12">
        <f t="shared" si="17"/>
        <v>5.496929648073215</v>
      </c>
      <c r="C139" s="13">
        <v>90</v>
      </c>
      <c r="D139" s="12">
        <v>100</v>
      </c>
      <c r="E139" s="13">
        <v>15.99</v>
      </c>
      <c r="F139" s="13">
        <f t="shared" si="13"/>
        <v>5.324096283545447</v>
      </c>
      <c r="G139" s="12">
        <f t="shared" si="14"/>
        <v>210909.56868465812</v>
      </c>
      <c r="H139" s="14">
        <f t="shared" si="12"/>
        <v>0.6716865244734335</v>
      </c>
      <c r="I139" s="15">
        <f t="shared" si="15"/>
        <v>-0.32831347552656653</v>
      </c>
      <c r="J139" s="16"/>
      <c r="K139" s="59">
        <f t="shared" si="16"/>
        <v>21090956.86846581</v>
      </c>
    </row>
    <row r="140" spans="1:11" ht="12.75">
      <c r="A140" s="11">
        <v>314000</v>
      </c>
      <c r="B140" s="12">
        <f t="shared" si="17"/>
        <v>5.496929648073215</v>
      </c>
      <c r="C140" s="13">
        <v>90</v>
      </c>
      <c r="D140" s="12">
        <v>100</v>
      </c>
      <c r="E140" s="13">
        <v>16.2</v>
      </c>
      <c r="F140" s="13">
        <f t="shared" si="13"/>
        <v>5.264836188164913</v>
      </c>
      <c r="G140" s="12">
        <f t="shared" si="14"/>
        <v>184007.78103379052</v>
      </c>
      <c r="H140" s="14">
        <f t="shared" si="12"/>
        <v>0.586012041508887</v>
      </c>
      <c r="I140" s="15">
        <f t="shared" si="15"/>
        <v>-0.41398795849111303</v>
      </c>
      <c r="J140" s="16"/>
      <c r="K140" s="59">
        <f t="shared" si="16"/>
        <v>18400778.103379052</v>
      </c>
    </row>
    <row r="141" spans="1:11" ht="12.75">
      <c r="A141" s="11">
        <v>314000</v>
      </c>
      <c r="B141" s="12">
        <f t="shared" si="17"/>
        <v>5.496929648073215</v>
      </c>
      <c r="C141" s="13">
        <v>90</v>
      </c>
      <c r="D141" s="12">
        <v>100</v>
      </c>
      <c r="E141" s="13">
        <v>15.97</v>
      </c>
      <c r="F141" s="13">
        <f t="shared" si="13"/>
        <v>5.329740102153117</v>
      </c>
      <c r="G141" s="12">
        <f t="shared" si="14"/>
        <v>213668.30368344492</v>
      </c>
      <c r="H141" s="14">
        <f t="shared" si="12"/>
        <v>0.6804723047243468</v>
      </c>
      <c r="I141" s="15">
        <f t="shared" si="15"/>
        <v>-0.31952769527565317</v>
      </c>
      <c r="J141" s="16"/>
      <c r="K141" s="59">
        <f t="shared" si="16"/>
        <v>21366830.368344493</v>
      </c>
    </row>
    <row r="142" spans="1:11" ht="12.75">
      <c r="A142" s="11">
        <v>314000</v>
      </c>
      <c r="B142" s="12">
        <f t="shared" si="17"/>
        <v>5.496929648073215</v>
      </c>
      <c r="C142" s="13">
        <v>90</v>
      </c>
      <c r="D142" s="12">
        <v>100</v>
      </c>
      <c r="E142" s="13">
        <v>15.37</v>
      </c>
      <c r="F142" s="13">
        <f t="shared" si="13"/>
        <v>5.499054660383216</v>
      </c>
      <c r="G142" s="12">
        <f t="shared" si="14"/>
        <v>315540.17378256173</v>
      </c>
      <c r="H142" s="14">
        <f t="shared" si="12"/>
        <v>1.004905012046375</v>
      </c>
      <c r="I142" s="15">
        <f t="shared" si="15"/>
        <v>0.004905012046374946</v>
      </c>
      <c r="J142" s="16"/>
      <c r="K142" s="59">
        <f t="shared" si="16"/>
        <v>31554017.378256172</v>
      </c>
    </row>
    <row r="143" spans="1:11" ht="12.75">
      <c r="A143" s="11">
        <v>314000</v>
      </c>
      <c r="B143" s="12">
        <f t="shared" si="17"/>
        <v>5.496929648073215</v>
      </c>
      <c r="C143" s="13">
        <v>90</v>
      </c>
      <c r="D143" s="12">
        <v>100</v>
      </c>
      <c r="E143" s="13">
        <v>16.17</v>
      </c>
      <c r="F143" s="13">
        <f t="shared" si="13"/>
        <v>5.2733019160764165</v>
      </c>
      <c r="G143" s="12">
        <f t="shared" si="14"/>
        <v>187629.84339151028</v>
      </c>
      <c r="H143" s="14">
        <f t="shared" si="12"/>
        <v>0.5975472719474849</v>
      </c>
      <c r="I143" s="15">
        <f t="shared" si="15"/>
        <v>-0.4024527280525151</v>
      </c>
      <c r="J143" s="16"/>
      <c r="K143" s="59">
        <f t="shared" si="16"/>
        <v>18762984.33915103</v>
      </c>
    </row>
    <row r="144" spans="1:11" ht="12.75">
      <c r="A144" s="11">
        <v>314000</v>
      </c>
      <c r="B144" s="12">
        <f t="shared" si="17"/>
        <v>5.496929648073215</v>
      </c>
      <c r="C144" s="13">
        <v>90</v>
      </c>
      <c r="D144" s="12">
        <v>100</v>
      </c>
      <c r="E144" s="13">
        <v>16.38</v>
      </c>
      <c r="F144" s="13">
        <f t="shared" si="13"/>
        <v>5.214041820695883</v>
      </c>
      <c r="G144" s="12">
        <f t="shared" si="14"/>
        <v>163697.41474276155</v>
      </c>
      <c r="H144" s="14">
        <f t="shared" si="12"/>
        <v>0.5213293463145272</v>
      </c>
      <c r="I144" s="15">
        <f t="shared" si="15"/>
        <v>-0.4786706536854728</v>
      </c>
      <c r="J144" s="16"/>
      <c r="K144" s="59">
        <f t="shared" si="16"/>
        <v>16369741.474276155</v>
      </c>
    </row>
    <row r="145" spans="1:11" ht="12.75">
      <c r="A145" s="17">
        <v>314000</v>
      </c>
      <c r="B145" s="18">
        <f t="shared" si="17"/>
        <v>5.496929648073215</v>
      </c>
      <c r="C145" s="19">
        <v>90</v>
      </c>
      <c r="D145" s="18">
        <v>100</v>
      </c>
      <c r="E145" s="19">
        <v>16.07</v>
      </c>
      <c r="F145" s="19">
        <f t="shared" si="13"/>
        <v>5.301521009114767</v>
      </c>
      <c r="G145" s="18">
        <f t="shared" si="14"/>
        <v>200226.24792432773</v>
      </c>
      <c r="H145" s="20">
        <f t="shared" si="12"/>
        <v>0.6376632099500883</v>
      </c>
      <c r="I145" s="21">
        <f t="shared" si="15"/>
        <v>-0.3623367900499117</v>
      </c>
      <c r="J145" s="22"/>
      <c r="K145" s="59">
        <f t="shared" si="16"/>
        <v>20022624.792432774</v>
      </c>
    </row>
    <row r="146" spans="1:11" ht="12.75">
      <c r="A146" s="5">
        <v>314000</v>
      </c>
      <c r="B146" s="6">
        <f t="shared" si="17"/>
        <v>5.496929648073215</v>
      </c>
      <c r="C146" s="7">
        <v>80</v>
      </c>
      <c r="D146" s="6">
        <v>100</v>
      </c>
      <c r="E146" s="7">
        <v>16.23</v>
      </c>
      <c r="F146" s="7">
        <f t="shared" si="13"/>
        <v>5.256370460253407</v>
      </c>
      <c r="G146" s="6">
        <f t="shared" si="14"/>
        <v>180455.64004617883</v>
      </c>
      <c r="H146" s="8">
        <f t="shared" si="12"/>
        <v>0.5746994905929262</v>
      </c>
      <c r="I146" s="9">
        <f t="shared" si="15"/>
        <v>-0.42530050940707376</v>
      </c>
      <c r="J146" s="10">
        <f>STDEV(G146:G157)/AVERAGE(G146:G157)</f>
        <v>0.14207536653205835</v>
      </c>
      <c r="K146" s="59">
        <f t="shared" si="16"/>
        <v>18045564.004617885</v>
      </c>
    </row>
    <row r="147" spans="1:11" ht="12.75">
      <c r="A147" s="11">
        <v>314000</v>
      </c>
      <c r="B147" s="12">
        <f t="shared" si="17"/>
        <v>5.496929648073215</v>
      </c>
      <c r="C147" s="13">
        <v>80</v>
      </c>
      <c r="D147" s="12">
        <v>100</v>
      </c>
      <c r="E147" s="13">
        <v>16.26</v>
      </c>
      <c r="F147" s="13">
        <f t="shared" si="13"/>
        <v>5.247904732341902</v>
      </c>
      <c r="G147" s="12">
        <f t="shared" si="14"/>
        <v>176972.07064573033</v>
      </c>
      <c r="H147" s="14">
        <f t="shared" si="12"/>
        <v>0.5636053205278037</v>
      </c>
      <c r="I147" s="15">
        <f t="shared" si="15"/>
        <v>-0.43639467947219635</v>
      </c>
      <c r="J147" s="16"/>
      <c r="K147" s="59">
        <f t="shared" si="16"/>
        <v>17697207.064573035</v>
      </c>
    </row>
    <row r="148" spans="1:11" ht="12.75">
      <c r="A148" s="11">
        <v>314000</v>
      </c>
      <c r="B148" s="12">
        <f t="shared" si="17"/>
        <v>5.496929648073215</v>
      </c>
      <c r="C148" s="13">
        <v>80</v>
      </c>
      <c r="D148" s="12">
        <v>100</v>
      </c>
      <c r="E148" s="13">
        <v>16.17</v>
      </c>
      <c r="F148" s="13">
        <f t="shared" si="13"/>
        <v>5.2733019160764165</v>
      </c>
      <c r="G148" s="12">
        <f t="shared" si="14"/>
        <v>187629.84339151028</v>
      </c>
      <c r="H148" s="14">
        <f t="shared" si="12"/>
        <v>0.5975472719474849</v>
      </c>
      <c r="I148" s="15">
        <f t="shared" si="15"/>
        <v>-0.4024527280525151</v>
      </c>
      <c r="J148" s="16"/>
      <c r="K148" s="59">
        <f t="shared" si="16"/>
        <v>18762984.33915103</v>
      </c>
    </row>
    <row r="149" spans="1:11" ht="12.75">
      <c r="A149" s="11">
        <v>314000</v>
      </c>
      <c r="B149" s="12">
        <f t="shared" si="17"/>
        <v>5.496929648073215</v>
      </c>
      <c r="C149" s="13">
        <v>80</v>
      </c>
      <c r="D149" s="12">
        <v>100</v>
      </c>
      <c r="E149" s="13">
        <v>16.22</v>
      </c>
      <c r="F149" s="13">
        <f t="shared" si="13"/>
        <v>5.259192369557243</v>
      </c>
      <c r="G149" s="12">
        <f t="shared" si="14"/>
        <v>181632.00186188798</v>
      </c>
      <c r="H149" s="14">
        <f t="shared" si="12"/>
        <v>0.578445865802191</v>
      </c>
      <c r="I149" s="15">
        <f t="shared" si="15"/>
        <v>-0.42155413419780896</v>
      </c>
      <c r="J149" s="16"/>
      <c r="K149" s="59">
        <f t="shared" si="16"/>
        <v>18163200.1861888</v>
      </c>
    </row>
    <row r="150" spans="1:11" ht="12.75">
      <c r="A150" s="11">
        <v>314000</v>
      </c>
      <c r="B150" s="12">
        <f t="shared" si="17"/>
        <v>5.496929648073215</v>
      </c>
      <c r="C150" s="13">
        <v>80</v>
      </c>
      <c r="D150" s="12">
        <v>100</v>
      </c>
      <c r="E150" s="13">
        <v>16.23</v>
      </c>
      <c r="F150" s="13">
        <f t="shared" si="13"/>
        <v>5.256370460253407</v>
      </c>
      <c r="G150" s="12">
        <f t="shared" si="14"/>
        <v>180455.64004617883</v>
      </c>
      <c r="H150" s="14">
        <f t="shared" si="12"/>
        <v>0.5746994905929262</v>
      </c>
      <c r="I150" s="15">
        <f t="shared" si="15"/>
        <v>-0.42530050940707376</v>
      </c>
      <c r="J150" s="16"/>
      <c r="K150" s="59">
        <f t="shared" si="16"/>
        <v>18045564.004617885</v>
      </c>
    </row>
    <row r="151" spans="1:11" ht="12.75">
      <c r="A151" s="11">
        <v>314000</v>
      </c>
      <c r="B151" s="12">
        <f t="shared" si="17"/>
        <v>5.496929648073215</v>
      </c>
      <c r="C151" s="13">
        <v>80</v>
      </c>
      <c r="D151" s="12">
        <v>100</v>
      </c>
      <c r="E151" s="13">
        <v>16.09</v>
      </c>
      <c r="F151" s="13">
        <f t="shared" si="13"/>
        <v>5.295877190507097</v>
      </c>
      <c r="G151" s="12">
        <f t="shared" si="14"/>
        <v>197641.06730416982</v>
      </c>
      <c r="H151" s="14">
        <f t="shared" si="12"/>
        <v>0.6294301506502223</v>
      </c>
      <c r="I151" s="15">
        <f t="shared" si="15"/>
        <v>-0.37056984934977766</v>
      </c>
      <c r="J151" s="16"/>
      <c r="K151" s="59">
        <f t="shared" si="16"/>
        <v>19764106.730416983</v>
      </c>
    </row>
    <row r="152" spans="1:11" ht="12.75">
      <c r="A152" s="11">
        <v>314000</v>
      </c>
      <c r="B152" s="12">
        <f t="shared" si="17"/>
        <v>5.496929648073215</v>
      </c>
      <c r="C152" s="13">
        <v>80</v>
      </c>
      <c r="D152" s="12">
        <v>100</v>
      </c>
      <c r="E152" s="13">
        <v>16.2</v>
      </c>
      <c r="F152" s="13">
        <f t="shared" si="13"/>
        <v>5.264836188164913</v>
      </c>
      <c r="G152" s="12">
        <f t="shared" si="14"/>
        <v>184007.78103379052</v>
      </c>
      <c r="H152" s="14">
        <f t="shared" si="12"/>
        <v>0.586012041508887</v>
      </c>
      <c r="I152" s="15">
        <f t="shared" si="15"/>
        <v>-0.41398795849111303</v>
      </c>
      <c r="J152" s="16"/>
      <c r="K152" s="59">
        <f t="shared" si="16"/>
        <v>18400778.103379052</v>
      </c>
    </row>
    <row r="153" spans="1:11" ht="12.75">
      <c r="A153" s="11">
        <v>314000</v>
      </c>
      <c r="B153" s="12">
        <f t="shared" si="17"/>
        <v>5.496929648073215</v>
      </c>
      <c r="C153" s="13">
        <v>80</v>
      </c>
      <c r="D153" s="12">
        <v>100</v>
      </c>
      <c r="E153" s="13">
        <v>16</v>
      </c>
      <c r="F153" s="13">
        <f t="shared" si="13"/>
        <v>5.321274374241612</v>
      </c>
      <c r="G153" s="12">
        <f t="shared" si="14"/>
        <v>209543.5871361152</v>
      </c>
      <c r="H153" s="14">
        <f t="shared" si="12"/>
        <v>0.6673362647646981</v>
      </c>
      <c r="I153" s="15">
        <f t="shared" si="15"/>
        <v>-0.3326637352353019</v>
      </c>
      <c r="J153" s="16"/>
      <c r="K153" s="59">
        <f t="shared" si="16"/>
        <v>20954358.71361152</v>
      </c>
    </row>
    <row r="154" spans="1:11" ht="12.75">
      <c r="A154" s="11">
        <v>314000</v>
      </c>
      <c r="B154" s="12">
        <f t="shared" si="17"/>
        <v>5.496929648073215</v>
      </c>
      <c r="C154" s="13">
        <v>80</v>
      </c>
      <c r="D154" s="12">
        <v>100</v>
      </c>
      <c r="E154" s="13">
        <v>17.02</v>
      </c>
      <c r="F154" s="13">
        <f t="shared" si="13"/>
        <v>5.033439625250445</v>
      </c>
      <c r="G154" s="12">
        <f t="shared" si="14"/>
        <v>108003.94655203828</v>
      </c>
      <c r="H154" s="14">
        <f t="shared" si="12"/>
        <v>0.34396161322305185</v>
      </c>
      <c r="I154" s="15">
        <f t="shared" si="15"/>
        <v>-0.6560383867769481</v>
      </c>
      <c r="J154" s="16"/>
      <c r="K154" s="59">
        <f t="shared" si="16"/>
        <v>10800394.655203829</v>
      </c>
    </row>
    <row r="155" spans="1:11" ht="12.75">
      <c r="A155" s="11">
        <v>314000</v>
      </c>
      <c r="B155" s="12">
        <f t="shared" si="17"/>
        <v>5.496929648073215</v>
      </c>
      <c r="C155" s="13">
        <v>80</v>
      </c>
      <c r="D155" s="12">
        <v>100</v>
      </c>
      <c r="E155" s="13">
        <v>16.22</v>
      </c>
      <c r="F155" s="13">
        <f t="shared" si="13"/>
        <v>5.259192369557243</v>
      </c>
      <c r="G155" s="12">
        <f t="shared" si="14"/>
        <v>181632.00186188798</v>
      </c>
      <c r="H155" s="14">
        <f t="shared" si="12"/>
        <v>0.578445865802191</v>
      </c>
      <c r="I155" s="15">
        <f t="shared" si="15"/>
        <v>-0.42155413419780896</v>
      </c>
      <c r="J155" s="16"/>
      <c r="K155" s="59">
        <f t="shared" si="16"/>
        <v>18163200.1861888</v>
      </c>
    </row>
    <row r="156" spans="1:11" ht="12.75">
      <c r="A156" s="11">
        <v>314000</v>
      </c>
      <c r="B156" s="12">
        <f t="shared" si="17"/>
        <v>5.496929648073215</v>
      </c>
      <c r="C156" s="13">
        <v>80</v>
      </c>
      <c r="D156" s="12">
        <v>100</v>
      </c>
      <c r="E156" s="13">
        <v>16.24</v>
      </c>
      <c r="F156" s="13">
        <f t="shared" si="13"/>
        <v>5.2535485509495725</v>
      </c>
      <c r="G156" s="12">
        <f t="shared" si="14"/>
        <v>179286.8970812632</v>
      </c>
      <c r="H156" s="14">
        <f t="shared" si="12"/>
        <v>0.5709773792396917</v>
      </c>
      <c r="I156" s="15">
        <f t="shared" si="15"/>
        <v>-0.4290226207603083</v>
      </c>
      <c r="J156" s="16"/>
      <c r="K156" s="59">
        <f t="shared" si="16"/>
        <v>17928689.708126318</v>
      </c>
    </row>
    <row r="157" spans="1:11" ht="12.75">
      <c r="A157" s="17">
        <v>314000</v>
      </c>
      <c r="B157" s="18">
        <f t="shared" si="17"/>
        <v>5.496929648073215</v>
      </c>
      <c r="C157" s="19">
        <v>80</v>
      </c>
      <c r="D157" s="18">
        <v>100</v>
      </c>
      <c r="E157" s="19">
        <v>16</v>
      </c>
      <c r="F157" s="19">
        <f t="shared" si="13"/>
        <v>5.321274374241612</v>
      </c>
      <c r="G157" s="18">
        <f t="shared" si="14"/>
        <v>209543.5871361152</v>
      </c>
      <c r="H157" s="20">
        <f t="shared" si="12"/>
        <v>0.6673362647646981</v>
      </c>
      <c r="I157" s="21">
        <f t="shared" si="15"/>
        <v>-0.3326637352353019</v>
      </c>
      <c r="J157" s="22"/>
      <c r="K157" s="59">
        <f t="shared" si="16"/>
        <v>20954358.71361152</v>
      </c>
    </row>
    <row r="158" spans="1:11" ht="12.75">
      <c r="A158" s="5">
        <v>314000</v>
      </c>
      <c r="B158" s="6">
        <f t="shared" si="17"/>
        <v>5.496929648073215</v>
      </c>
      <c r="C158" s="7">
        <v>70</v>
      </c>
      <c r="D158" s="6">
        <v>100</v>
      </c>
      <c r="E158" s="7">
        <v>16.47</v>
      </c>
      <c r="F158" s="7">
        <f t="shared" si="13"/>
        <v>5.188644636961368</v>
      </c>
      <c r="G158" s="6">
        <f t="shared" si="14"/>
        <v>154399.05466387136</v>
      </c>
      <c r="H158" s="8">
        <f t="shared" si="12"/>
        <v>0.49171673459831644</v>
      </c>
      <c r="I158" s="9">
        <f t="shared" si="15"/>
        <v>-0.5082832654016836</v>
      </c>
      <c r="J158" s="10">
        <f>STDEV(G158:G169)/AVERAGE(G158:G169)</f>
        <v>0.15603205669412357</v>
      </c>
      <c r="K158" s="59">
        <f t="shared" si="16"/>
        <v>15439905.466387136</v>
      </c>
    </row>
    <row r="159" spans="1:11" ht="12.75">
      <c r="A159" s="11">
        <v>314000</v>
      </c>
      <c r="B159" s="12">
        <f t="shared" si="17"/>
        <v>5.496929648073215</v>
      </c>
      <c r="C159" s="13">
        <v>70</v>
      </c>
      <c r="D159" s="12">
        <v>100</v>
      </c>
      <c r="E159" s="13">
        <v>16.47</v>
      </c>
      <c r="F159" s="13">
        <f t="shared" si="13"/>
        <v>5.188644636961368</v>
      </c>
      <c r="G159" s="12">
        <f t="shared" si="14"/>
        <v>154399.05466387136</v>
      </c>
      <c r="H159" s="14">
        <f t="shared" si="12"/>
        <v>0.49171673459831644</v>
      </c>
      <c r="I159" s="15">
        <f t="shared" si="15"/>
        <v>-0.5082832654016836</v>
      </c>
      <c r="J159" s="16"/>
      <c r="K159" s="59">
        <f t="shared" si="16"/>
        <v>15439905.466387136</v>
      </c>
    </row>
    <row r="160" spans="1:11" ht="12.75">
      <c r="A160" s="11">
        <v>314000</v>
      </c>
      <c r="B160" s="12">
        <f t="shared" si="17"/>
        <v>5.496929648073215</v>
      </c>
      <c r="C160" s="13">
        <v>70</v>
      </c>
      <c r="D160" s="12">
        <v>100</v>
      </c>
      <c r="E160" s="13">
        <v>16.51</v>
      </c>
      <c r="F160" s="13">
        <f t="shared" si="13"/>
        <v>5.177356999746028</v>
      </c>
      <c r="G160" s="12">
        <f t="shared" si="14"/>
        <v>150437.8090287522</v>
      </c>
      <c r="H160" s="14">
        <f t="shared" si="12"/>
        <v>0.47910130263933826</v>
      </c>
      <c r="I160" s="15">
        <f t="shared" si="15"/>
        <v>-0.5208986973606617</v>
      </c>
      <c r="J160" s="16"/>
      <c r="K160" s="59">
        <f t="shared" si="16"/>
        <v>15043780.90287522</v>
      </c>
    </row>
    <row r="161" spans="1:11" ht="12.75">
      <c r="A161" s="11">
        <v>314000</v>
      </c>
      <c r="B161" s="12">
        <f t="shared" si="17"/>
        <v>5.496929648073215</v>
      </c>
      <c r="C161" s="13">
        <v>70</v>
      </c>
      <c r="D161" s="12">
        <v>100</v>
      </c>
      <c r="E161" s="13">
        <v>16.66</v>
      </c>
      <c r="F161" s="13">
        <f t="shared" si="13"/>
        <v>5.135028360188503</v>
      </c>
      <c r="G161" s="12">
        <f t="shared" si="14"/>
        <v>136467.22491616287</v>
      </c>
      <c r="H161" s="14">
        <f t="shared" si="12"/>
        <v>0.4346089965482894</v>
      </c>
      <c r="I161" s="15">
        <f t="shared" si="15"/>
        <v>-0.5653910034517107</v>
      </c>
      <c r="J161" s="16"/>
      <c r="K161" s="59">
        <f t="shared" si="16"/>
        <v>13646722.491616286</v>
      </c>
    </row>
    <row r="162" spans="1:11" ht="12.75">
      <c r="A162" s="11">
        <v>314000</v>
      </c>
      <c r="B162" s="12">
        <f t="shared" si="17"/>
        <v>5.496929648073215</v>
      </c>
      <c r="C162" s="13">
        <v>70</v>
      </c>
      <c r="D162" s="12">
        <v>100</v>
      </c>
      <c r="E162" s="13">
        <v>16.71</v>
      </c>
      <c r="F162" s="13">
        <f t="shared" si="13"/>
        <v>5.120918813669329</v>
      </c>
      <c r="G162" s="12">
        <f t="shared" si="14"/>
        <v>132104.86563344148</v>
      </c>
      <c r="H162" s="14">
        <f t="shared" si="12"/>
        <v>0.420716132590578</v>
      </c>
      <c r="I162" s="15">
        <f t="shared" si="15"/>
        <v>-0.5792838674094221</v>
      </c>
      <c r="J162" s="16"/>
      <c r="K162" s="59">
        <f t="shared" si="16"/>
        <v>13210486.563344149</v>
      </c>
    </row>
    <row r="163" spans="1:11" ht="12.75">
      <c r="A163" s="11">
        <v>314000</v>
      </c>
      <c r="B163" s="12">
        <f t="shared" si="17"/>
        <v>5.496929648073215</v>
      </c>
      <c r="C163" s="13">
        <v>70</v>
      </c>
      <c r="D163" s="12">
        <v>100</v>
      </c>
      <c r="E163" s="13">
        <v>16.71</v>
      </c>
      <c r="F163" s="13">
        <f t="shared" si="13"/>
        <v>5.120918813669329</v>
      </c>
      <c r="G163" s="12">
        <f t="shared" si="14"/>
        <v>132104.86563344148</v>
      </c>
      <c r="H163" s="14">
        <f t="shared" si="12"/>
        <v>0.420716132590578</v>
      </c>
      <c r="I163" s="15">
        <f t="shared" si="15"/>
        <v>-0.5792838674094221</v>
      </c>
      <c r="J163" s="16"/>
      <c r="K163" s="59">
        <f t="shared" si="16"/>
        <v>13210486.563344149</v>
      </c>
    </row>
    <row r="164" spans="1:11" ht="12.75">
      <c r="A164" s="11">
        <v>314000</v>
      </c>
      <c r="B164" s="12">
        <f t="shared" si="17"/>
        <v>5.496929648073215</v>
      </c>
      <c r="C164" s="13">
        <v>70</v>
      </c>
      <c r="D164" s="12">
        <v>100</v>
      </c>
      <c r="E164" s="13">
        <v>16.2</v>
      </c>
      <c r="F164" s="13">
        <f t="shared" si="13"/>
        <v>5.264836188164913</v>
      </c>
      <c r="G164" s="12">
        <f t="shared" si="14"/>
        <v>184007.78103379052</v>
      </c>
      <c r="H164" s="14">
        <f t="shared" si="12"/>
        <v>0.586012041508887</v>
      </c>
      <c r="I164" s="15">
        <f t="shared" si="15"/>
        <v>-0.41398795849111303</v>
      </c>
      <c r="J164" s="16"/>
      <c r="K164" s="59">
        <f t="shared" si="16"/>
        <v>18400778.103379052</v>
      </c>
    </row>
    <row r="165" spans="1:11" ht="12.75">
      <c r="A165" s="11">
        <v>314000</v>
      </c>
      <c r="B165" s="12">
        <f t="shared" si="17"/>
        <v>5.496929648073215</v>
      </c>
      <c r="C165" s="13">
        <v>70</v>
      </c>
      <c r="D165" s="12">
        <v>100</v>
      </c>
      <c r="E165" s="13">
        <v>16.2</v>
      </c>
      <c r="F165" s="13">
        <f t="shared" si="13"/>
        <v>5.264836188164913</v>
      </c>
      <c r="G165" s="12">
        <f t="shared" si="14"/>
        <v>184007.78103379052</v>
      </c>
      <c r="H165" s="14">
        <f t="shared" si="12"/>
        <v>0.586012041508887</v>
      </c>
      <c r="I165" s="15">
        <f t="shared" si="15"/>
        <v>-0.41398795849111303</v>
      </c>
      <c r="J165" s="16"/>
      <c r="K165" s="59">
        <f t="shared" si="16"/>
        <v>18400778.103379052</v>
      </c>
    </row>
    <row r="166" spans="1:11" ht="12.75">
      <c r="A166" s="11">
        <v>314000</v>
      </c>
      <c r="B166" s="12">
        <f t="shared" si="17"/>
        <v>5.496929648073215</v>
      </c>
      <c r="C166" s="13">
        <v>70</v>
      </c>
      <c r="D166" s="12">
        <v>100</v>
      </c>
      <c r="E166" s="13">
        <v>16.19</v>
      </c>
      <c r="F166" s="13">
        <f t="shared" si="13"/>
        <v>5.267658097468747</v>
      </c>
      <c r="G166" s="12">
        <f t="shared" si="14"/>
        <v>185207.29869556054</v>
      </c>
      <c r="H166" s="14">
        <f t="shared" si="12"/>
        <v>0.5898321614508297</v>
      </c>
      <c r="I166" s="15">
        <f t="shared" si="15"/>
        <v>-0.41016783854917027</v>
      </c>
      <c r="J166" s="16"/>
      <c r="K166" s="59">
        <f t="shared" si="16"/>
        <v>18520729.869556054</v>
      </c>
    </row>
    <row r="167" spans="1:11" ht="12.75">
      <c r="A167" s="11">
        <v>314000</v>
      </c>
      <c r="B167" s="12">
        <f t="shared" si="17"/>
        <v>5.496929648073215</v>
      </c>
      <c r="C167" s="13">
        <v>70</v>
      </c>
      <c r="D167" s="12">
        <v>100</v>
      </c>
      <c r="E167" s="13">
        <v>16.12</v>
      </c>
      <c r="F167" s="13">
        <f t="shared" si="13"/>
        <v>5.287411462595592</v>
      </c>
      <c r="G167" s="12">
        <f t="shared" si="14"/>
        <v>193825.74529951208</v>
      </c>
      <c r="H167" s="14">
        <f t="shared" si="12"/>
        <v>0.6172794436290194</v>
      </c>
      <c r="I167" s="15">
        <f t="shared" si="15"/>
        <v>-0.38272055637098057</v>
      </c>
      <c r="J167" s="16"/>
      <c r="K167" s="59">
        <f t="shared" si="16"/>
        <v>19382574.529951207</v>
      </c>
    </row>
    <row r="168" spans="1:11" ht="12.75">
      <c r="A168" s="11">
        <v>314000</v>
      </c>
      <c r="B168" s="12">
        <f t="shared" si="17"/>
        <v>5.496929648073215</v>
      </c>
      <c r="C168" s="13">
        <v>70</v>
      </c>
      <c r="D168" s="12">
        <v>100</v>
      </c>
      <c r="E168" s="13">
        <v>16.74</v>
      </c>
      <c r="F168" s="13">
        <f t="shared" si="13"/>
        <v>5.112453085757824</v>
      </c>
      <c r="G168" s="12">
        <f t="shared" si="14"/>
        <v>129554.67397718065</v>
      </c>
      <c r="H168" s="14">
        <f t="shared" si="12"/>
        <v>0.41259450311204027</v>
      </c>
      <c r="I168" s="15">
        <f t="shared" si="15"/>
        <v>-0.5874054968879597</v>
      </c>
      <c r="J168" s="16"/>
      <c r="K168" s="59">
        <f t="shared" si="16"/>
        <v>12955467.397718064</v>
      </c>
    </row>
    <row r="169" spans="1:11" ht="12.75">
      <c r="A169" s="17">
        <v>314000</v>
      </c>
      <c r="B169" s="18">
        <f t="shared" si="17"/>
        <v>5.496929648073215</v>
      </c>
      <c r="C169" s="19">
        <v>70</v>
      </c>
      <c r="D169" s="18">
        <v>100</v>
      </c>
      <c r="E169" s="19">
        <v>16.17</v>
      </c>
      <c r="F169" s="19">
        <f t="shared" si="13"/>
        <v>5.2733019160764165</v>
      </c>
      <c r="G169" s="18">
        <f t="shared" si="14"/>
        <v>187629.84339151028</v>
      </c>
      <c r="H169" s="20">
        <f t="shared" si="12"/>
        <v>0.5975472719474849</v>
      </c>
      <c r="I169" s="21">
        <f t="shared" si="15"/>
        <v>-0.4024527280525151</v>
      </c>
      <c r="J169" s="22"/>
      <c r="K169" s="59">
        <f t="shared" si="16"/>
        <v>18762984.33915103</v>
      </c>
    </row>
    <row r="170" spans="1:11" ht="12.75">
      <c r="A170" s="5">
        <v>314000</v>
      </c>
      <c r="B170" s="6">
        <f t="shared" si="17"/>
        <v>5.496929648073215</v>
      </c>
      <c r="C170" s="7">
        <v>60</v>
      </c>
      <c r="D170" s="6">
        <v>100</v>
      </c>
      <c r="E170" s="7">
        <v>16.95</v>
      </c>
      <c r="F170" s="7">
        <f t="shared" si="13"/>
        <v>5.05319299037729</v>
      </c>
      <c r="G170" s="6">
        <f t="shared" si="14"/>
        <v>113029.80812947452</v>
      </c>
      <c r="H170" s="8">
        <f t="shared" si="12"/>
        <v>0.3599675418136131</v>
      </c>
      <c r="I170" s="9">
        <f t="shared" si="15"/>
        <v>-0.6400324581863869</v>
      </c>
      <c r="J170" s="10">
        <f>STDEV(G170:G181)/AVERAGE(G170:G181)</f>
        <v>0.10083727978817447</v>
      </c>
      <c r="K170" s="59">
        <f t="shared" si="16"/>
        <v>11302980.812947452</v>
      </c>
    </row>
    <row r="171" spans="1:11" ht="12.75">
      <c r="A171" s="11">
        <v>314000</v>
      </c>
      <c r="B171" s="12">
        <f t="shared" si="17"/>
        <v>5.496929648073215</v>
      </c>
      <c r="C171" s="13">
        <v>60</v>
      </c>
      <c r="D171" s="12">
        <v>100</v>
      </c>
      <c r="E171" s="13">
        <v>16.9</v>
      </c>
      <c r="F171" s="13">
        <f t="shared" si="13"/>
        <v>5.067302536896465</v>
      </c>
      <c r="G171" s="12">
        <f t="shared" si="14"/>
        <v>116762.27195927792</v>
      </c>
      <c r="H171" s="14">
        <f t="shared" si="12"/>
        <v>0.37185436929706345</v>
      </c>
      <c r="I171" s="15">
        <f t="shared" si="15"/>
        <v>-0.6281456307029365</v>
      </c>
      <c r="J171" s="16"/>
      <c r="K171" s="59">
        <f t="shared" si="16"/>
        <v>11676227.195927791</v>
      </c>
    </row>
    <row r="172" spans="1:11" ht="12.75">
      <c r="A172" s="11">
        <v>314000</v>
      </c>
      <c r="B172" s="12">
        <f t="shared" si="17"/>
        <v>5.496929648073215</v>
      </c>
      <c r="C172" s="13">
        <v>60</v>
      </c>
      <c r="D172" s="12">
        <v>100</v>
      </c>
      <c r="E172" s="13">
        <v>16.76</v>
      </c>
      <c r="F172" s="13">
        <f t="shared" si="13"/>
        <v>5.106809267150154</v>
      </c>
      <c r="G172" s="12">
        <f t="shared" si="14"/>
        <v>127881.95506101083</v>
      </c>
      <c r="H172" s="14">
        <f t="shared" si="12"/>
        <v>0.40726737280576697</v>
      </c>
      <c r="I172" s="15">
        <f t="shared" si="15"/>
        <v>-0.592732627194233</v>
      </c>
      <c r="J172" s="16"/>
      <c r="K172" s="59">
        <f t="shared" si="16"/>
        <v>12788195.506101083</v>
      </c>
    </row>
    <row r="173" spans="1:11" ht="12.75">
      <c r="A173" s="11">
        <v>314000</v>
      </c>
      <c r="B173" s="12">
        <f t="shared" si="17"/>
        <v>5.496929648073215</v>
      </c>
      <c r="C173" s="13">
        <v>60</v>
      </c>
      <c r="D173" s="12">
        <v>100</v>
      </c>
      <c r="E173" s="13">
        <v>16.98</v>
      </c>
      <c r="F173" s="13">
        <f t="shared" si="13"/>
        <v>5.044727262465784</v>
      </c>
      <c r="G173" s="12">
        <f t="shared" si="14"/>
        <v>110847.84706226908</v>
      </c>
      <c r="H173" s="14">
        <f t="shared" si="12"/>
        <v>0.35301862121741745</v>
      </c>
      <c r="I173" s="15">
        <f t="shared" si="15"/>
        <v>-0.6469813787825826</v>
      </c>
      <c r="J173" s="16"/>
      <c r="K173" s="59">
        <f t="shared" si="16"/>
        <v>11084784.706226908</v>
      </c>
    </row>
    <row r="174" spans="1:11" ht="12.75">
      <c r="A174" s="11">
        <v>314000</v>
      </c>
      <c r="B174" s="12">
        <f t="shared" si="17"/>
        <v>5.496929648073215</v>
      </c>
      <c r="C174" s="13">
        <v>60</v>
      </c>
      <c r="D174" s="12">
        <v>100</v>
      </c>
      <c r="E174" s="13">
        <v>16.82</v>
      </c>
      <c r="F174" s="13">
        <f t="shared" si="13"/>
        <v>5.089877811327144</v>
      </c>
      <c r="G174" s="12">
        <f t="shared" si="14"/>
        <v>122992.26836073516</v>
      </c>
      <c r="H174" s="14">
        <f t="shared" si="12"/>
        <v>0.3916951221679464</v>
      </c>
      <c r="I174" s="15">
        <f t="shared" si="15"/>
        <v>-0.6083048778320537</v>
      </c>
      <c r="J174" s="16"/>
      <c r="K174" s="59">
        <f t="shared" si="16"/>
        <v>12299226.836073516</v>
      </c>
    </row>
    <row r="175" spans="1:11" ht="12.75">
      <c r="A175" s="11">
        <v>314000</v>
      </c>
      <c r="B175" s="12">
        <f t="shared" si="17"/>
        <v>5.496929648073215</v>
      </c>
      <c r="C175" s="13">
        <v>60</v>
      </c>
      <c r="D175" s="12">
        <v>100</v>
      </c>
      <c r="E175" s="13">
        <v>16.7</v>
      </c>
      <c r="F175" s="13">
        <f t="shared" si="13"/>
        <v>5.123740722973164</v>
      </c>
      <c r="G175" s="12">
        <f t="shared" si="14"/>
        <v>132966.03638743266</v>
      </c>
      <c r="H175" s="14">
        <f t="shared" si="12"/>
        <v>0.42345871460965817</v>
      </c>
      <c r="I175" s="15">
        <f t="shared" si="15"/>
        <v>-0.5765412853903418</v>
      </c>
      <c r="J175" s="16"/>
      <c r="K175" s="59">
        <f t="shared" si="16"/>
        <v>13296603.638743266</v>
      </c>
    </row>
    <row r="176" spans="1:11" ht="12.75">
      <c r="A176" s="11">
        <v>314000</v>
      </c>
      <c r="B176" s="12">
        <f t="shared" si="17"/>
        <v>5.496929648073215</v>
      </c>
      <c r="C176" s="13">
        <v>60</v>
      </c>
      <c r="D176" s="12">
        <v>100</v>
      </c>
      <c r="E176" s="13">
        <v>16.86</v>
      </c>
      <c r="F176" s="13">
        <f t="shared" si="13"/>
        <v>5.078590174111804</v>
      </c>
      <c r="G176" s="12">
        <f t="shared" si="14"/>
        <v>119836.79187638767</v>
      </c>
      <c r="H176" s="14">
        <f t="shared" si="12"/>
        <v>0.3816458340012346</v>
      </c>
      <c r="I176" s="15">
        <f t="shared" si="15"/>
        <v>-0.6183541659987655</v>
      </c>
      <c r="J176" s="16"/>
      <c r="K176" s="59">
        <f t="shared" si="16"/>
        <v>11983679.187638767</v>
      </c>
    </row>
    <row r="177" spans="1:11" ht="12.75">
      <c r="A177" s="11">
        <v>314000</v>
      </c>
      <c r="B177" s="12">
        <f t="shared" si="17"/>
        <v>5.496929648073215</v>
      </c>
      <c r="C177" s="13">
        <v>60</v>
      </c>
      <c r="D177" s="12">
        <v>100</v>
      </c>
      <c r="E177" s="13">
        <v>16.55</v>
      </c>
      <c r="F177" s="13">
        <f t="shared" si="13"/>
        <v>5.166069362530688</v>
      </c>
      <c r="G177" s="12">
        <f t="shared" si="14"/>
        <v>146578.19268803485</v>
      </c>
      <c r="H177" s="14">
        <f t="shared" si="12"/>
        <v>0.46680953085361415</v>
      </c>
      <c r="I177" s="15">
        <f t="shared" si="15"/>
        <v>-0.5331904691463858</v>
      </c>
      <c r="J177" s="16"/>
      <c r="K177" s="59">
        <f t="shared" si="16"/>
        <v>14657819.268803485</v>
      </c>
    </row>
    <row r="178" spans="1:11" ht="12.75">
      <c r="A178" s="11">
        <v>314000</v>
      </c>
      <c r="B178" s="12">
        <f t="shared" si="17"/>
        <v>5.496929648073215</v>
      </c>
      <c r="C178" s="13">
        <v>60</v>
      </c>
      <c r="D178" s="12">
        <v>100</v>
      </c>
      <c r="E178" s="13">
        <v>16.56</v>
      </c>
      <c r="F178" s="13">
        <f t="shared" si="13"/>
        <v>5.1632474532268535</v>
      </c>
      <c r="G178" s="12">
        <f t="shared" si="14"/>
        <v>145628.8611433386</v>
      </c>
      <c r="H178" s="14">
        <f t="shared" si="12"/>
        <v>0.4637861819851548</v>
      </c>
      <c r="I178" s="15">
        <f t="shared" si="15"/>
        <v>-0.5362138180148452</v>
      </c>
      <c r="J178" s="16"/>
      <c r="K178" s="59">
        <f t="shared" si="16"/>
        <v>14562886.11433386</v>
      </c>
    </row>
    <row r="179" spans="1:11" ht="12.75">
      <c r="A179" s="11">
        <v>314000</v>
      </c>
      <c r="B179" s="12">
        <f t="shared" si="17"/>
        <v>5.496929648073215</v>
      </c>
      <c r="C179" s="13">
        <v>60</v>
      </c>
      <c r="D179" s="12">
        <v>100</v>
      </c>
      <c r="E179" s="13">
        <v>16.82</v>
      </c>
      <c r="F179" s="13">
        <f t="shared" si="13"/>
        <v>5.089877811327144</v>
      </c>
      <c r="G179" s="12">
        <f t="shared" si="14"/>
        <v>122992.26836073516</v>
      </c>
      <c r="H179" s="14">
        <f t="shared" si="12"/>
        <v>0.3916951221679464</v>
      </c>
      <c r="I179" s="15">
        <f t="shared" si="15"/>
        <v>-0.6083048778320537</v>
      </c>
      <c r="J179" s="16"/>
      <c r="K179" s="59">
        <f t="shared" si="16"/>
        <v>12299226.836073516</v>
      </c>
    </row>
    <row r="180" spans="1:11" ht="12.75">
      <c r="A180" s="11">
        <v>314000</v>
      </c>
      <c r="B180" s="12">
        <f t="shared" si="17"/>
        <v>5.496929648073215</v>
      </c>
      <c r="C180" s="13">
        <v>60</v>
      </c>
      <c r="D180" s="12">
        <v>100</v>
      </c>
      <c r="E180" s="13">
        <v>16.78</v>
      </c>
      <c r="F180" s="13">
        <f t="shared" si="13"/>
        <v>5.101165448542483</v>
      </c>
      <c r="G180" s="12">
        <f t="shared" si="14"/>
        <v>126230.83311611667</v>
      </c>
      <c r="H180" s="14">
        <f t="shared" si="12"/>
        <v>0.4020090226627919</v>
      </c>
      <c r="I180" s="15">
        <f t="shared" si="15"/>
        <v>-0.5979909773372081</v>
      </c>
      <c r="J180" s="16"/>
      <c r="K180" s="59">
        <f t="shared" si="16"/>
        <v>12623083.311611667</v>
      </c>
    </row>
    <row r="181" spans="1:11" ht="12.75">
      <c r="A181" s="17">
        <v>314000</v>
      </c>
      <c r="B181" s="18">
        <f t="shared" si="17"/>
        <v>5.496929648073215</v>
      </c>
      <c r="C181" s="19">
        <v>60</v>
      </c>
      <c r="D181" s="18">
        <v>100</v>
      </c>
      <c r="E181" s="19">
        <v>16.54</v>
      </c>
      <c r="F181" s="19">
        <f t="shared" si="13"/>
        <v>5.168891271834523</v>
      </c>
      <c r="G181" s="18">
        <f t="shared" si="14"/>
        <v>147533.71277513044</v>
      </c>
      <c r="H181" s="20">
        <f t="shared" si="12"/>
        <v>0.4698525884558294</v>
      </c>
      <c r="I181" s="21">
        <f t="shared" si="15"/>
        <v>-0.5301474115441707</v>
      </c>
      <c r="J181" s="22"/>
      <c r="K181" s="59">
        <f t="shared" si="16"/>
        <v>14753371.277513044</v>
      </c>
    </row>
    <row r="182" spans="1:11" ht="12.75">
      <c r="A182" s="5">
        <v>31400</v>
      </c>
      <c r="B182" s="6">
        <f t="shared" si="17"/>
        <v>4.496929648073215</v>
      </c>
      <c r="C182" s="7">
        <v>100</v>
      </c>
      <c r="D182" s="6">
        <v>1000</v>
      </c>
      <c r="E182" s="7">
        <v>18.92</v>
      </c>
      <c r="F182" s="7">
        <f t="shared" si="13"/>
        <v>4.497276857521799</v>
      </c>
      <c r="G182" s="6">
        <f t="shared" si="14"/>
        <v>31425.11368763338</v>
      </c>
      <c r="H182" s="8">
        <f t="shared" si="12"/>
        <v>1.000799798969216</v>
      </c>
      <c r="I182" s="9">
        <f t="shared" si="15"/>
        <v>0.0007997989692158924</v>
      </c>
      <c r="J182" s="10">
        <f>STDEV(G182:G193)/AVERAGE(G182:G193)</f>
        <v>0.06573500379813044</v>
      </c>
      <c r="K182" s="59">
        <f t="shared" si="16"/>
        <v>31425113.68763338</v>
      </c>
    </row>
    <row r="183" spans="1:11" ht="12.75">
      <c r="A183" s="11">
        <v>31400</v>
      </c>
      <c r="B183" s="12">
        <f t="shared" si="17"/>
        <v>4.496929648073215</v>
      </c>
      <c r="C183" s="13">
        <v>100</v>
      </c>
      <c r="D183" s="12">
        <v>1000</v>
      </c>
      <c r="E183" s="13">
        <v>18.88</v>
      </c>
      <c r="F183" s="13">
        <f t="shared" si="13"/>
        <v>4.508564494737139</v>
      </c>
      <c r="G183" s="12">
        <f t="shared" si="14"/>
        <v>32252.58249505578</v>
      </c>
      <c r="H183" s="14">
        <f t="shared" si="12"/>
        <v>1.0271523087597383</v>
      </c>
      <c r="I183" s="15">
        <f t="shared" si="15"/>
        <v>0.027152308759738286</v>
      </c>
      <c r="J183" s="16"/>
      <c r="K183" s="59">
        <f t="shared" si="16"/>
        <v>32252582.49505578</v>
      </c>
    </row>
    <row r="184" spans="1:11" ht="12.75">
      <c r="A184" s="11">
        <v>31400</v>
      </c>
      <c r="B184" s="12">
        <f t="shared" si="17"/>
        <v>4.496929648073215</v>
      </c>
      <c r="C184" s="13">
        <v>100</v>
      </c>
      <c r="D184" s="12">
        <v>1000</v>
      </c>
      <c r="E184" s="13">
        <v>18.74</v>
      </c>
      <c r="F184" s="13">
        <f t="shared" si="13"/>
        <v>4.548071224990829</v>
      </c>
      <c r="G184" s="12">
        <f t="shared" si="14"/>
        <v>35324.109714760896</v>
      </c>
      <c r="H184" s="14">
        <f t="shared" si="12"/>
        <v>1.1249716469669075</v>
      </c>
      <c r="I184" s="15">
        <f t="shared" si="15"/>
        <v>0.12497164696690755</v>
      </c>
      <c r="J184" s="16"/>
      <c r="K184" s="59">
        <f t="shared" si="16"/>
        <v>35324109.7147609</v>
      </c>
    </row>
    <row r="185" spans="1:11" ht="12.75">
      <c r="A185" s="11">
        <v>31400</v>
      </c>
      <c r="B185" s="12">
        <f t="shared" si="17"/>
        <v>4.496929648073215</v>
      </c>
      <c r="C185" s="13">
        <v>100</v>
      </c>
      <c r="D185" s="12">
        <v>1000</v>
      </c>
      <c r="E185" s="13">
        <v>19.09</v>
      </c>
      <c r="F185" s="13">
        <f t="shared" si="13"/>
        <v>4.449304399356604</v>
      </c>
      <c r="G185" s="12">
        <f t="shared" si="14"/>
        <v>28138.7239779424</v>
      </c>
      <c r="H185" s="14">
        <f t="shared" si="12"/>
        <v>0.8961377063038981</v>
      </c>
      <c r="I185" s="15">
        <f t="shared" si="15"/>
        <v>-0.10386229369610189</v>
      </c>
      <c r="J185" s="16"/>
      <c r="K185" s="59">
        <f t="shared" si="16"/>
        <v>28138723.977942403</v>
      </c>
    </row>
    <row r="186" spans="1:11" ht="12.75">
      <c r="A186" s="11">
        <v>31400</v>
      </c>
      <c r="B186" s="12">
        <f t="shared" si="17"/>
        <v>4.496929648073215</v>
      </c>
      <c r="C186" s="13">
        <v>100</v>
      </c>
      <c r="D186" s="12">
        <v>1000</v>
      </c>
      <c r="E186" s="13">
        <v>19.04</v>
      </c>
      <c r="F186" s="13">
        <f t="shared" si="13"/>
        <v>4.4634139458757796</v>
      </c>
      <c r="G186" s="12">
        <f t="shared" si="14"/>
        <v>29067.919304401636</v>
      </c>
      <c r="H186" s="14">
        <f t="shared" si="12"/>
        <v>0.9257299141529183</v>
      </c>
      <c r="I186" s="15">
        <f t="shared" si="15"/>
        <v>-0.07427008584708172</v>
      </c>
      <c r="J186" s="16"/>
      <c r="K186" s="59">
        <f t="shared" si="16"/>
        <v>29067919.304401636</v>
      </c>
    </row>
    <row r="187" spans="1:11" ht="12.75">
      <c r="A187" s="11">
        <v>31400</v>
      </c>
      <c r="B187" s="12">
        <f t="shared" si="17"/>
        <v>4.496929648073215</v>
      </c>
      <c r="C187" s="13">
        <v>100</v>
      </c>
      <c r="D187" s="12">
        <v>1000</v>
      </c>
      <c r="E187" s="13">
        <v>19.01</v>
      </c>
      <c r="F187" s="13">
        <f t="shared" si="13"/>
        <v>4.471879673787284</v>
      </c>
      <c r="G187" s="12">
        <f t="shared" si="14"/>
        <v>29640.1006313988</v>
      </c>
      <c r="H187" s="14">
        <f t="shared" si="12"/>
        <v>0.9439522494076051</v>
      </c>
      <c r="I187" s="15">
        <f t="shared" si="15"/>
        <v>-0.05604775059239486</v>
      </c>
      <c r="J187" s="16"/>
      <c r="K187" s="59">
        <f t="shared" si="16"/>
        <v>29640100.6313988</v>
      </c>
    </row>
    <row r="188" spans="1:11" ht="12.75">
      <c r="A188" s="11">
        <v>31400</v>
      </c>
      <c r="B188" s="12">
        <f t="shared" si="17"/>
        <v>4.496929648073215</v>
      </c>
      <c r="C188" s="13">
        <v>100</v>
      </c>
      <c r="D188" s="12">
        <v>1000</v>
      </c>
      <c r="E188" s="13">
        <v>18.92</v>
      </c>
      <c r="F188" s="13">
        <f t="shared" si="13"/>
        <v>4.497276857521799</v>
      </c>
      <c r="G188" s="12">
        <f t="shared" si="14"/>
        <v>31425.11368763338</v>
      </c>
      <c r="H188" s="14">
        <f t="shared" si="12"/>
        <v>1.000799798969216</v>
      </c>
      <c r="I188" s="15">
        <f t="shared" si="15"/>
        <v>0.0007997989692158924</v>
      </c>
      <c r="J188" s="16"/>
      <c r="K188" s="59">
        <f t="shared" si="16"/>
        <v>31425113.68763338</v>
      </c>
    </row>
    <row r="189" spans="1:11" ht="12.75">
      <c r="A189" s="11">
        <v>31400</v>
      </c>
      <c r="B189" s="12">
        <f t="shared" si="17"/>
        <v>4.496929648073215</v>
      </c>
      <c r="C189" s="13">
        <v>100</v>
      </c>
      <c r="D189" s="12">
        <v>1000</v>
      </c>
      <c r="E189" s="13">
        <v>18.87</v>
      </c>
      <c r="F189" s="13">
        <f t="shared" si="13"/>
        <v>4.511386404040974</v>
      </c>
      <c r="G189" s="12">
        <f t="shared" si="14"/>
        <v>32462.831986263</v>
      </c>
      <c r="H189" s="14">
        <f t="shared" si="12"/>
        <v>1.033848152428758</v>
      </c>
      <c r="I189" s="15">
        <f t="shared" si="15"/>
        <v>0.03384815242875794</v>
      </c>
      <c r="J189" s="16"/>
      <c r="K189" s="59">
        <f t="shared" si="16"/>
        <v>32462831.986263003</v>
      </c>
    </row>
    <row r="190" spans="1:11" ht="12.75">
      <c r="A190" s="11">
        <v>31400</v>
      </c>
      <c r="B190" s="12">
        <f t="shared" si="17"/>
        <v>4.496929648073215</v>
      </c>
      <c r="C190" s="13">
        <v>100</v>
      </c>
      <c r="D190" s="12">
        <v>1000</v>
      </c>
      <c r="E190" s="13">
        <v>18.96</v>
      </c>
      <c r="F190" s="13">
        <f t="shared" si="13"/>
        <v>4.485989220306459</v>
      </c>
      <c r="G190" s="12">
        <f t="shared" si="14"/>
        <v>30618.874331445273</v>
      </c>
      <c r="H190" s="14">
        <f t="shared" si="12"/>
        <v>0.9751233863517603</v>
      </c>
      <c r="I190" s="15">
        <f t="shared" si="15"/>
        <v>-0.024876613648239676</v>
      </c>
      <c r="J190" s="16"/>
      <c r="K190" s="59">
        <f t="shared" si="16"/>
        <v>30618874.331445273</v>
      </c>
    </row>
    <row r="191" spans="1:11" ht="12.75">
      <c r="A191" s="11">
        <v>31400</v>
      </c>
      <c r="B191" s="12">
        <f t="shared" si="17"/>
        <v>4.496929648073215</v>
      </c>
      <c r="C191" s="13">
        <v>100</v>
      </c>
      <c r="D191" s="12">
        <v>1000</v>
      </c>
      <c r="E191" s="13">
        <v>18.98</v>
      </c>
      <c r="F191" s="13">
        <f t="shared" si="13"/>
        <v>4.48034540169879</v>
      </c>
      <c r="G191" s="12">
        <f t="shared" si="14"/>
        <v>30223.54494105177</v>
      </c>
      <c r="H191" s="14">
        <f t="shared" si="12"/>
        <v>0.9625332783774448</v>
      </c>
      <c r="I191" s="15">
        <f t="shared" si="15"/>
        <v>-0.037466721622555155</v>
      </c>
      <c r="J191" s="16"/>
      <c r="K191" s="59">
        <f t="shared" si="16"/>
        <v>30223544.94105177</v>
      </c>
    </row>
    <row r="192" spans="1:11" ht="12.75">
      <c r="A192" s="11">
        <v>31400</v>
      </c>
      <c r="B192" s="12">
        <f t="shared" si="17"/>
        <v>4.496929648073215</v>
      </c>
      <c r="C192" s="13">
        <v>100</v>
      </c>
      <c r="D192" s="12">
        <v>1000</v>
      </c>
      <c r="E192" s="13">
        <v>19.09</v>
      </c>
      <c r="F192" s="13">
        <f t="shared" si="13"/>
        <v>4.449304399356604</v>
      </c>
      <c r="G192" s="12">
        <f t="shared" si="14"/>
        <v>28138.7239779424</v>
      </c>
      <c r="H192" s="14">
        <f t="shared" si="12"/>
        <v>0.8961377063038981</v>
      </c>
      <c r="I192" s="15">
        <f t="shared" si="15"/>
        <v>-0.10386229369610189</v>
      </c>
      <c r="J192" s="16"/>
      <c r="K192" s="59">
        <f t="shared" si="16"/>
        <v>28138723.977942403</v>
      </c>
    </row>
    <row r="193" spans="1:11" ht="12.75">
      <c r="A193" s="17">
        <v>31400</v>
      </c>
      <c r="B193" s="18">
        <f t="shared" si="17"/>
        <v>4.496929648073215</v>
      </c>
      <c r="C193" s="19">
        <v>100</v>
      </c>
      <c r="D193" s="18">
        <v>1000</v>
      </c>
      <c r="E193" s="19">
        <v>18.96</v>
      </c>
      <c r="F193" s="19">
        <f t="shared" si="13"/>
        <v>4.485989220306459</v>
      </c>
      <c r="G193" s="18">
        <f t="shared" si="14"/>
        <v>30618.874331445273</v>
      </c>
      <c r="H193" s="20">
        <f t="shared" si="12"/>
        <v>0.9751233863517603</v>
      </c>
      <c r="I193" s="21">
        <f t="shared" si="15"/>
        <v>-0.024876613648239676</v>
      </c>
      <c r="J193" s="22"/>
      <c r="K193" s="59">
        <f t="shared" si="16"/>
        <v>30618874.331445273</v>
      </c>
    </row>
    <row r="194" spans="1:11" ht="12.75">
      <c r="A194" s="5">
        <v>31400</v>
      </c>
      <c r="B194" s="6">
        <f t="shared" si="17"/>
        <v>4.496929648073215</v>
      </c>
      <c r="C194" s="7">
        <v>90</v>
      </c>
      <c r="D194" s="6">
        <v>1000</v>
      </c>
      <c r="E194" s="7">
        <v>19.46</v>
      </c>
      <c r="F194" s="7">
        <f t="shared" si="13"/>
        <v>4.34489375511471</v>
      </c>
      <c r="G194" s="6">
        <f t="shared" si="14"/>
        <v>22125.53369006469</v>
      </c>
      <c r="H194" s="8">
        <f aca="true" t="shared" si="18" ref="H194:H257">G194/A194</f>
        <v>0.70463483089378</v>
      </c>
      <c r="I194" s="9">
        <f t="shared" si="15"/>
        <v>-0.29536516910622</v>
      </c>
      <c r="J194" s="10">
        <f>STDEV(G194:G205)/AVERAGE(G194:G205)</f>
        <v>0.16527228872603011</v>
      </c>
      <c r="K194" s="59">
        <f t="shared" si="16"/>
        <v>22125533.69006469</v>
      </c>
    </row>
    <row r="195" spans="1:11" ht="12.75">
      <c r="A195" s="11">
        <v>31400</v>
      </c>
      <c r="B195" s="12">
        <f t="shared" si="17"/>
        <v>4.496929648073215</v>
      </c>
      <c r="C195" s="13">
        <v>90</v>
      </c>
      <c r="D195" s="12">
        <v>1000</v>
      </c>
      <c r="E195" s="13">
        <v>19.63</v>
      </c>
      <c r="F195" s="13">
        <f aca="true" t="shared" si="19" ref="F195:F258">(E195-34.857)/-3.5437</f>
        <v>4.296921296949517</v>
      </c>
      <c r="G195" s="12">
        <f aca="true" t="shared" si="20" ref="G195:G258">10^F195</f>
        <v>19811.679650801085</v>
      </c>
      <c r="H195" s="14">
        <f t="shared" si="18"/>
        <v>0.6309452118089518</v>
      </c>
      <c r="I195" s="15">
        <f aca="true" t="shared" si="21" ref="I195:I258">H195-1</f>
        <v>-0.3690547881910482</v>
      </c>
      <c r="J195" s="16"/>
      <c r="K195" s="59">
        <f aca="true" t="shared" si="22" ref="K195:K258">G195*D195</f>
        <v>19811679.650801085</v>
      </c>
    </row>
    <row r="196" spans="1:11" ht="12.75">
      <c r="A196" s="11">
        <v>31400</v>
      </c>
      <c r="B196" s="12">
        <f t="shared" si="17"/>
        <v>4.496929648073215</v>
      </c>
      <c r="C196" s="13">
        <v>90</v>
      </c>
      <c r="D196" s="12">
        <v>1000</v>
      </c>
      <c r="E196" s="13">
        <v>19.42</v>
      </c>
      <c r="F196" s="13">
        <f t="shared" si="19"/>
        <v>4.35618139233005</v>
      </c>
      <c r="G196" s="12">
        <f t="shared" si="20"/>
        <v>22708.131072466702</v>
      </c>
      <c r="H196" s="14">
        <f t="shared" si="18"/>
        <v>0.7231888876581752</v>
      </c>
      <c r="I196" s="15">
        <f t="shared" si="21"/>
        <v>-0.27681111234182476</v>
      </c>
      <c r="J196" s="16"/>
      <c r="K196" s="59">
        <f t="shared" si="22"/>
        <v>22708131.0724667</v>
      </c>
    </row>
    <row r="197" spans="1:11" ht="12.75">
      <c r="A197" s="11">
        <v>31400</v>
      </c>
      <c r="B197" s="12">
        <f t="shared" si="17"/>
        <v>4.496929648073215</v>
      </c>
      <c r="C197" s="13">
        <v>90</v>
      </c>
      <c r="D197" s="12">
        <v>1000</v>
      </c>
      <c r="E197" s="13">
        <v>19.46</v>
      </c>
      <c r="F197" s="13">
        <f t="shared" si="19"/>
        <v>4.34489375511471</v>
      </c>
      <c r="G197" s="12">
        <f t="shared" si="20"/>
        <v>22125.53369006469</v>
      </c>
      <c r="H197" s="14">
        <f t="shared" si="18"/>
        <v>0.70463483089378</v>
      </c>
      <c r="I197" s="15">
        <f t="shared" si="21"/>
        <v>-0.29536516910622</v>
      </c>
      <c r="J197" s="16"/>
      <c r="K197" s="59">
        <f t="shared" si="22"/>
        <v>22125533.69006469</v>
      </c>
    </row>
    <row r="198" spans="1:11" ht="12.75">
      <c r="A198" s="11">
        <v>31400</v>
      </c>
      <c r="B198" s="12">
        <f aca="true" t="shared" si="23" ref="B198:B261">LOG10(A198)</f>
        <v>4.496929648073215</v>
      </c>
      <c r="C198" s="13">
        <v>90</v>
      </c>
      <c r="D198" s="12">
        <v>1000</v>
      </c>
      <c r="E198" s="13">
        <v>19.45</v>
      </c>
      <c r="F198" s="13">
        <f t="shared" si="19"/>
        <v>4.347715664418546</v>
      </c>
      <c r="G198" s="12">
        <f t="shared" si="20"/>
        <v>22269.766549611326</v>
      </c>
      <c r="H198" s="14">
        <f t="shared" si="18"/>
        <v>0.709228234064055</v>
      </c>
      <c r="I198" s="15">
        <f t="shared" si="21"/>
        <v>-0.290771765935945</v>
      </c>
      <c r="J198" s="16"/>
      <c r="K198" s="59">
        <f t="shared" si="22"/>
        <v>22269766.549611326</v>
      </c>
    </row>
    <row r="199" spans="1:11" ht="12.75">
      <c r="A199" s="11">
        <v>31400</v>
      </c>
      <c r="B199" s="12">
        <f t="shared" si="23"/>
        <v>4.496929648073215</v>
      </c>
      <c r="C199" s="13">
        <v>90</v>
      </c>
      <c r="D199" s="12">
        <v>1000</v>
      </c>
      <c r="E199" s="13">
        <v>19.45</v>
      </c>
      <c r="F199" s="13">
        <f t="shared" si="19"/>
        <v>4.347715664418546</v>
      </c>
      <c r="G199" s="12">
        <f t="shared" si="20"/>
        <v>22269.766549611326</v>
      </c>
      <c r="H199" s="14">
        <f t="shared" si="18"/>
        <v>0.709228234064055</v>
      </c>
      <c r="I199" s="15">
        <f t="shared" si="21"/>
        <v>-0.290771765935945</v>
      </c>
      <c r="J199" s="16"/>
      <c r="K199" s="59">
        <f t="shared" si="22"/>
        <v>22269766.549611326</v>
      </c>
    </row>
    <row r="200" spans="1:11" ht="12.75">
      <c r="A200" s="11">
        <v>31400</v>
      </c>
      <c r="B200" s="12">
        <f t="shared" si="23"/>
        <v>4.496929648073215</v>
      </c>
      <c r="C200" s="13">
        <v>90</v>
      </c>
      <c r="D200" s="12">
        <v>1000</v>
      </c>
      <c r="E200" s="13">
        <v>18.91</v>
      </c>
      <c r="F200" s="13">
        <f t="shared" si="19"/>
        <v>4.5000987668256345</v>
      </c>
      <c r="G200" s="12">
        <f t="shared" si="20"/>
        <v>31629.969040378193</v>
      </c>
      <c r="H200" s="14">
        <f t="shared" si="18"/>
        <v>1.0073238547891143</v>
      </c>
      <c r="I200" s="15">
        <f t="shared" si="21"/>
        <v>0.007323854789114348</v>
      </c>
      <c r="J200" s="16"/>
      <c r="K200" s="59">
        <f t="shared" si="22"/>
        <v>31629969.040378194</v>
      </c>
    </row>
    <row r="201" spans="1:11" ht="12.75">
      <c r="A201" s="11">
        <v>31400</v>
      </c>
      <c r="B201" s="12">
        <f t="shared" si="23"/>
        <v>4.496929648073215</v>
      </c>
      <c r="C201" s="13">
        <v>90</v>
      </c>
      <c r="D201" s="12">
        <v>1000</v>
      </c>
      <c r="E201" s="13">
        <v>19.07</v>
      </c>
      <c r="F201" s="13">
        <f t="shared" si="19"/>
        <v>4.454948217964275</v>
      </c>
      <c r="G201" s="12">
        <f t="shared" si="20"/>
        <v>28506.783536089835</v>
      </c>
      <c r="H201" s="14">
        <f t="shared" si="18"/>
        <v>0.9078593482831158</v>
      </c>
      <c r="I201" s="15">
        <f t="shared" si="21"/>
        <v>-0.09214065171688424</v>
      </c>
      <c r="J201" s="16"/>
      <c r="K201" s="59">
        <f t="shared" si="22"/>
        <v>28506783.536089834</v>
      </c>
    </row>
    <row r="202" spans="1:11" ht="12.75">
      <c r="A202" s="11">
        <v>31400</v>
      </c>
      <c r="B202" s="12">
        <f t="shared" si="23"/>
        <v>4.496929648073215</v>
      </c>
      <c r="C202" s="13">
        <v>90</v>
      </c>
      <c r="D202" s="12">
        <v>1000</v>
      </c>
      <c r="E202" s="13">
        <v>18.86</v>
      </c>
      <c r="F202" s="13">
        <f t="shared" si="19"/>
        <v>4.51420831334481</v>
      </c>
      <c r="G202" s="12">
        <f t="shared" si="20"/>
        <v>32674.452060696032</v>
      </c>
      <c r="H202" s="14">
        <f t="shared" si="18"/>
        <v>1.0405876452450966</v>
      </c>
      <c r="I202" s="15">
        <f t="shared" si="21"/>
        <v>0.040587645245096615</v>
      </c>
      <c r="J202" s="16"/>
      <c r="K202" s="59">
        <f t="shared" si="22"/>
        <v>32674452.060696032</v>
      </c>
    </row>
    <row r="203" spans="1:11" ht="12.75">
      <c r="A203" s="11">
        <v>31400</v>
      </c>
      <c r="B203" s="12">
        <f t="shared" si="23"/>
        <v>4.496929648073215</v>
      </c>
      <c r="C203" s="13">
        <v>90</v>
      </c>
      <c r="D203" s="12">
        <v>1000</v>
      </c>
      <c r="E203" s="13">
        <v>19.05</v>
      </c>
      <c r="F203" s="13">
        <f t="shared" si="19"/>
        <v>4.460592036571945</v>
      </c>
      <c r="G203" s="12">
        <f t="shared" si="20"/>
        <v>28879.657379293276</v>
      </c>
      <c r="H203" s="14">
        <f t="shared" si="18"/>
        <v>0.919734311442461</v>
      </c>
      <c r="I203" s="15">
        <f t="shared" si="21"/>
        <v>-0.08026568855753902</v>
      </c>
      <c r="J203" s="16"/>
      <c r="K203" s="59">
        <f t="shared" si="22"/>
        <v>28879657.379293274</v>
      </c>
    </row>
    <row r="204" spans="1:11" ht="12.75">
      <c r="A204" s="11">
        <v>31400</v>
      </c>
      <c r="B204" s="12">
        <f t="shared" si="23"/>
        <v>4.496929648073215</v>
      </c>
      <c r="C204" s="13">
        <v>90</v>
      </c>
      <c r="D204" s="12">
        <v>1000</v>
      </c>
      <c r="E204" s="13">
        <v>19.17</v>
      </c>
      <c r="F204" s="13">
        <f t="shared" si="19"/>
        <v>4.426729124925925</v>
      </c>
      <c r="G204" s="12">
        <f t="shared" si="20"/>
        <v>26713.397398794998</v>
      </c>
      <c r="H204" s="14">
        <f t="shared" si="18"/>
        <v>0.8507451400890127</v>
      </c>
      <c r="I204" s="15">
        <f t="shared" si="21"/>
        <v>-0.1492548599109873</v>
      </c>
      <c r="J204" s="16"/>
      <c r="K204" s="59">
        <f t="shared" si="22"/>
        <v>26713397.398794997</v>
      </c>
    </row>
    <row r="205" spans="1:11" ht="12.75">
      <c r="A205" s="17">
        <v>31400</v>
      </c>
      <c r="B205" s="18">
        <f t="shared" si="23"/>
        <v>4.496929648073215</v>
      </c>
      <c r="C205" s="19">
        <v>90</v>
      </c>
      <c r="D205" s="18">
        <v>1000</v>
      </c>
      <c r="E205" s="19">
        <v>19.2</v>
      </c>
      <c r="F205" s="19">
        <f t="shared" si="19"/>
        <v>4.41826339701442</v>
      </c>
      <c r="G205" s="18">
        <f t="shared" si="20"/>
        <v>26197.714022333945</v>
      </c>
      <c r="H205" s="20">
        <f t="shared" si="18"/>
        <v>0.8343221026221002</v>
      </c>
      <c r="I205" s="21">
        <f t="shared" si="21"/>
        <v>-0.16567789737789984</v>
      </c>
      <c r="J205" s="22"/>
      <c r="K205" s="59">
        <f t="shared" si="22"/>
        <v>26197714.022333946</v>
      </c>
    </row>
    <row r="206" spans="1:11" ht="12.75">
      <c r="A206" s="5">
        <v>31400</v>
      </c>
      <c r="B206" s="6">
        <f t="shared" si="23"/>
        <v>4.496929648073215</v>
      </c>
      <c r="C206" s="7">
        <v>80</v>
      </c>
      <c r="D206" s="6">
        <v>1000</v>
      </c>
      <c r="E206" s="7">
        <v>19.72</v>
      </c>
      <c r="F206" s="7">
        <f t="shared" si="19"/>
        <v>4.271524113215001</v>
      </c>
      <c r="G206" s="6">
        <f t="shared" si="20"/>
        <v>18686.334260036925</v>
      </c>
      <c r="H206" s="8">
        <f t="shared" si="18"/>
        <v>0.5951061866253797</v>
      </c>
      <c r="I206" s="9">
        <f t="shared" si="21"/>
        <v>-0.40489381337462027</v>
      </c>
      <c r="J206" s="10">
        <f>STDEV(G206:G217)/AVERAGE(G206:G217)</f>
        <v>0.11884091300909501</v>
      </c>
      <c r="K206" s="59">
        <f t="shared" si="22"/>
        <v>18686334.260036927</v>
      </c>
    </row>
    <row r="207" spans="1:11" ht="12.75">
      <c r="A207" s="11">
        <v>31400</v>
      </c>
      <c r="B207" s="12">
        <f t="shared" si="23"/>
        <v>4.496929648073215</v>
      </c>
      <c r="C207" s="13">
        <v>80</v>
      </c>
      <c r="D207" s="12">
        <v>1000</v>
      </c>
      <c r="E207" s="13">
        <v>19.77</v>
      </c>
      <c r="F207" s="13">
        <f t="shared" si="19"/>
        <v>4.257414566695826</v>
      </c>
      <c r="G207" s="12">
        <f t="shared" si="20"/>
        <v>18089.00033044768</v>
      </c>
      <c r="H207" s="14">
        <f t="shared" si="18"/>
        <v>0.5760828130715822</v>
      </c>
      <c r="I207" s="15">
        <f t="shared" si="21"/>
        <v>-0.42391718692841784</v>
      </c>
      <c r="J207" s="16"/>
      <c r="K207" s="59">
        <f t="shared" si="22"/>
        <v>18089000.33044768</v>
      </c>
    </row>
    <row r="208" spans="1:11" ht="12.75">
      <c r="A208" s="11">
        <v>31400</v>
      </c>
      <c r="B208" s="12">
        <f t="shared" si="23"/>
        <v>4.496929648073215</v>
      </c>
      <c r="C208" s="13">
        <v>80</v>
      </c>
      <c r="D208" s="12">
        <v>1000</v>
      </c>
      <c r="E208" s="13">
        <v>19.7</v>
      </c>
      <c r="F208" s="13">
        <f t="shared" si="19"/>
        <v>4.277167931822671</v>
      </c>
      <c r="G208" s="12">
        <f t="shared" si="20"/>
        <v>18930.75486477134</v>
      </c>
      <c r="H208" s="14">
        <f t="shared" si="18"/>
        <v>0.6028902823175586</v>
      </c>
      <c r="I208" s="15">
        <f t="shared" si="21"/>
        <v>-0.3971097176824414</v>
      </c>
      <c r="J208" s="16"/>
      <c r="K208" s="59">
        <f t="shared" si="22"/>
        <v>18930754.86477134</v>
      </c>
    </row>
    <row r="209" spans="1:11" ht="12.75">
      <c r="A209" s="11">
        <v>31400</v>
      </c>
      <c r="B209" s="12">
        <f t="shared" si="23"/>
        <v>4.496929648073215</v>
      </c>
      <c r="C209" s="13">
        <v>80</v>
      </c>
      <c r="D209" s="12">
        <v>1000</v>
      </c>
      <c r="E209" s="13">
        <v>19.86</v>
      </c>
      <c r="F209" s="13">
        <f t="shared" si="19"/>
        <v>4.2320173829613115</v>
      </c>
      <c r="G209" s="12">
        <f t="shared" si="20"/>
        <v>17061.50677592834</v>
      </c>
      <c r="H209" s="14">
        <f t="shared" si="18"/>
        <v>0.5433600884053612</v>
      </c>
      <c r="I209" s="15">
        <f t="shared" si="21"/>
        <v>-0.4566399115946388</v>
      </c>
      <c r="J209" s="16"/>
      <c r="K209" s="59">
        <f t="shared" si="22"/>
        <v>17061506.77592834</v>
      </c>
    </row>
    <row r="210" spans="1:11" ht="12.75">
      <c r="A210" s="11">
        <v>31400</v>
      </c>
      <c r="B210" s="12">
        <f t="shared" si="23"/>
        <v>4.496929648073215</v>
      </c>
      <c r="C210" s="13">
        <v>80</v>
      </c>
      <c r="D210" s="12">
        <v>1000</v>
      </c>
      <c r="E210" s="13">
        <v>19.87</v>
      </c>
      <c r="F210" s="13">
        <f t="shared" si="19"/>
        <v>4.229195473657477</v>
      </c>
      <c r="G210" s="12">
        <f t="shared" si="20"/>
        <v>16951.005846114655</v>
      </c>
      <c r="H210" s="14">
        <f t="shared" si="18"/>
        <v>0.5398409505132056</v>
      </c>
      <c r="I210" s="15">
        <f t="shared" si="21"/>
        <v>-0.4601590494867944</v>
      </c>
      <c r="J210" s="16"/>
      <c r="K210" s="59">
        <f t="shared" si="22"/>
        <v>16951005.846114654</v>
      </c>
    </row>
    <row r="211" spans="1:11" ht="12.75">
      <c r="A211" s="11">
        <v>31400</v>
      </c>
      <c r="B211" s="12">
        <f t="shared" si="23"/>
        <v>4.496929648073215</v>
      </c>
      <c r="C211" s="13">
        <v>80</v>
      </c>
      <c r="D211" s="12">
        <v>1000</v>
      </c>
      <c r="E211" s="13">
        <v>19.74</v>
      </c>
      <c r="F211" s="13">
        <f t="shared" si="19"/>
        <v>4.2658802946073315</v>
      </c>
      <c r="G211" s="12">
        <f t="shared" si="20"/>
        <v>18445.06944240374</v>
      </c>
      <c r="H211" s="14">
        <f t="shared" si="18"/>
        <v>0.5874225937071255</v>
      </c>
      <c r="I211" s="15">
        <f t="shared" si="21"/>
        <v>-0.41257740629287454</v>
      </c>
      <c r="J211" s="16"/>
      <c r="K211" s="59">
        <f t="shared" si="22"/>
        <v>18445069.442403737</v>
      </c>
    </row>
    <row r="212" spans="1:11" ht="12.75">
      <c r="A212" s="11">
        <v>31400</v>
      </c>
      <c r="B212" s="12">
        <f t="shared" si="23"/>
        <v>4.496929648073215</v>
      </c>
      <c r="C212" s="13">
        <v>80</v>
      </c>
      <c r="D212" s="12">
        <v>1000</v>
      </c>
      <c r="E212" s="13">
        <v>19.37</v>
      </c>
      <c r="F212" s="13">
        <f t="shared" si="19"/>
        <v>4.370290938849225</v>
      </c>
      <c r="G212" s="12">
        <f t="shared" si="20"/>
        <v>23457.99767202182</v>
      </c>
      <c r="H212" s="14">
        <f t="shared" si="18"/>
        <v>0.747069989554835</v>
      </c>
      <c r="I212" s="15">
        <f t="shared" si="21"/>
        <v>-0.25293001044516505</v>
      </c>
      <c r="J212" s="16"/>
      <c r="K212" s="59">
        <f t="shared" si="22"/>
        <v>23457997.672021817</v>
      </c>
    </row>
    <row r="213" spans="1:11" ht="12.75">
      <c r="A213" s="11">
        <v>31400</v>
      </c>
      <c r="B213" s="12">
        <f t="shared" si="23"/>
        <v>4.496929648073215</v>
      </c>
      <c r="C213" s="13">
        <v>80</v>
      </c>
      <c r="D213" s="12">
        <v>1000</v>
      </c>
      <c r="E213" s="13">
        <v>19.38</v>
      </c>
      <c r="F213" s="13">
        <f t="shared" si="19"/>
        <v>4.367469029545391</v>
      </c>
      <c r="G213" s="12">
        <f t="shared" si="20"/>
        <v>23306.06908866937</v>
      </c>
      <c r="H213" s="14">
        <f t="shared" si="18"/>
        <v>0.7422314996391519</v>
      </c>
      <c r="I213" s="15">
        <f t="shared" si="21"/>
        <v>-0.2577685003608481</v>
      </c>
      <c r="J213" s="16"/>
      <c r="K213" s="59">
        <f t="shared" si="22"/>
        <v>23306069.08866937</v>
      </c>
    </row>
    <row r="214" spans="1:11" ht="12.75">
      <c r="A214" s="11">
        <v>31400</v>
      </c>
      <c r="B214" s="12">
        <f t="shared" si="23"/>
        <v>4.496929648073215</v>
      </c>
      <c r="C214" s="13">
        <v>80</v>
      </c>
      <c r="D214" s="12">
        <v>1000</v>
      </c>
      <c r="E214" s="13">
        <v>19.48</v>
      </c>
      <c r="F214" s="13">
        <f t="shared" si="19"/>
        <v>4.3392499365070405</v>
      </c>
      <c r="G214" s="12">
        <f t="shared" si="20"/>
        <v>21839.86434601434</v>
      </c>
      <c r="H214" s="14">
        <f t="shared" si="18"/>
        <v>0.6955370810832592</v>
      </c>
      <c r="I214" s="15">
        <f t="shared" si="21"/>
        <v>-0.3044629189167408</v>
      </c>
      <c r="J214" s="16"/>
      <c r="K214" s="59">
        <f t="shared" si="22"/>
        <v>21839864.34601434</v>
      </c>
    </row>
    <row r="215" spans="1:11" ht="12.75">
      <c r="A215" s="11">
        <v>31400</v>
      </c>
      <c r="B215" s="12">
        <f t="shared" si="23"/>
        <v>4.496929648073215</v>
      </c>
      <c r="C215" s="13">
        <v>80</v>
      </c>
      <c r="D215" s="12">
        <v>1000</v>
      </c>
      <c r="E215" s="13">
        <v>19.52</v>
      </c>
      <c r="F215" s="13">
        <f t="shared" si="19"/>
        <v>4.327962299291701</v>
      </c>
      <c r="G215" s="12">
        <f t="shared" si="20"/>
        <v>21279.543121894298</v>
      </c>
      <c r="H215" s="14">
        <f t="shared" si="18"/>
        <v>0.6776924561112834</v>
      </c>
      <c r="I215" s="15">
        <f t="shared" si="21"/>
        <v>-0.32230754388871663</v>
      </c>
      <c r="J215" s="16"/>
      <c r="K215" s="59">
        <f t="shared" si="22"/>
        <v>21279543.121894296</v>
      </c>
    </row>
    <row r="216" spans="1:11" ht="12.75">
      <c r="A216" s="11">
        <v>31400</v>
      </c>
      <c r="B216" s="12">
        <f t="shared" si="23"/>
        <v>4.496929648073215</v>
      </c>
      <c r="C216" s="13">
        <v>80</v>
      </c>
      <c r="D216" s="12">
        <v>1000</v>
      </c>
      <c r="E216" s="13">
        <v>19.65</v>
      </c>
      <c r="F216" s="13">
        <f t="shared" si="19"/>
        <v>4.291277478341846</v>
      </c>
      <c r="G216" s="12">
        <f t="shared" si="20"/>
        <v>19555.88516422912</v>
      </c>
      <c r="H216" s="14">
        <f t="shared" si="18"/>
        <v>0.6227988905805452</v>
      </c>
      <c r="I216" s="15">
        <f t="shared" si="21"/>
        <v>-0.37720110941945484</v>
      </c>
      <c r="J216" s="16"/>
      <c r="K216" s="59">
        <f t="shared" si="22"/>
        <v>19555885.16422912</v>
      </c>
    </row>
    <row r="217" spans="1:11" ht="12.75">
      <c r="A217" s="17">
        <v>31400</v>
      </c>
      <c r="B217" s="18">
        <f t="shared" si="23"/>
        <v>4.496929648073215</v>
      </c>
      <c r="C217" s="19">
        <v>80</v>
      </c>
      <c r="D217" s="18">
        <v>1000</v>
      </c>
      <c r="E217" s="19">
        <v>19.42</v>
      </c>
      <c r="F217" s="19">
        <f t="shared" si="19"/>
        <v>4.35618139233005</v>
      </c>
      <c r="G217" s="18">
        <f t="shared" si="20"/>
        <v>22708.131072466702</v>
      </c>
      <c r="H217" s="20">
        <f t="shared" si="18"/>
        <v>0.7231888876581752</v>
      </c>
      <c r="I217" s="21">
        <f t="shared" si="21"/>
        <v>-0.27681111234182476</v>
      </c>
      <c r="J217" s="22"/>
      <c r="K217" s="59">
        <f t="shared" si="22"/>
        <v>22708131.0724667</v>
      </c>
    </row>
    <row r="218" spans="1:11" ht="12.75">
      <c r="A218" s="5">
        <v>31400</v>
      </c>
      <c r="B218" s="6">
        <f t="shared" si="23"/>
        <v>4.496929648073215</v>
      </c>
      <c r="C218" s="7">
        <v>70</v>
      </c>
      <c r="D218" s="6">
        <v>1000</v>
      </c>
      <c r="E218" s="7">
        <v>20.04</v>
      </c>
      <c r="F218" s="7">
        <f t="shared" si="19"/>
        <v>4.181223015492282</v>
      </c>
      <c r="G218" s="6">
        <f t="shared" si="20"/>
        <v>15178.29591305544</v>
      </c>
      <c r="H218" s="8">
        <f t="shared" si="18"/>
        <v>0.4833852201610013</v>
      </c>
      <c r="I218" s="9">
        <f t="shared" si="21"/>
        <v>-0.5166147798389986</v>
      </c>
      <c r="J218" s="10">
        <f>STDEV(G218:G229)/AVERAGE(G218:G229)</f>
        <v>0.10352217560960149</v>
      </c>
      <c r="K218" s="59">
        <f t="shared" si="22"/>
        <v>15178295.91305544</v>
      </c>
    </row>
    <row r="219" spans="1:11" ht="12.75">
      <c r="A219" s="11">
        <v>31400</v>
      </c>
      <c r="B219" s="12">
        <f t="shared" si="23"/>
        <v>4.496929648073215</v>
      </c>
      <c r="C219" s="13">
        <v>70</v>
      </c>
      <c r="D219" s="12">
        <v>1000</v>
      </c>
      <c r="E219" s="13">
        <v>20</v>
      </c>
      <c r="F219" s="13">
        <f t="shared" si="19"/>
        <v>4.192510652707622</v>
      </c>
      <c r="G219" s="12">
        <f t="shared" si="20"/>
        <v>15577.962451821915</v>
      </c>
      <c r="H219" s="14">
        <f t="shared" si="18"/>
        <v>0.4961134538796788</v>
      </c>
      <c r="I219" s="15">
        <f t="shared" si="21"/>
        <v>-0.5038865461203212</v>
      </c>
      <c r="J219" s="16"/>
      <c r="K219" s="59">
        <f t="shared" si="22"/>
        <v>15577962.451821916</v>
      </c>
    </row>
    <row r="220" spans="1:11" ht="12.75">
      <c r="A220" s="11">
        <v>31400</v>
      </c>
      <c r="B220" s="12">
        <f t="shared" si="23"/>
        <v>4.496929648073215</v>
      </c>
      <c r="C220" s="13">
        <v>70</v>
      </c>
      <c r="D220" s="12">
        <v>1000</v>
      </c>
      <c r="E220" s="13">
        <v>19.81</v>
      </c>
      <c r="F220" s="13">
        <f t="shared" si="19"/>
        <v>4.246126929480487</v>
      </c>
      <c r="G220" s="12">
        <f t="shared" si="20"/>
        <v>17624.910872395987</v>
      </c>
      <c r="H220" s="14">
        <f t="shared" si="18"/>
        <v>0.5613028940253499</v>
      </c>
      <c r="I220" s="15">
        <f t="shared" si="21"/>
        <v>-0.43869710597465006</v>
      </c>
      <c r="J220" s="16"/>
      <c r="K220" s="59">
        <f t="shared" si="22"/>
        <v>17624910.87239599</v>
      </c>
    </row>
    <row r="221" spans="1:11" ht="12.75">
      <c r="A221" s="11">
        <v>31400</v>
      </c>
      <c r="B221" s="12">
        <f t="shared" si="23"/>
        <v>4.496929648073215</v>
      </c>
      <c r="C221" s="13">
        <v>70</v>
      </c>
      <c r="D221" s="12">
        <v>1000</v>
      </c>
      <c r="E221" s="13">
        <v>20.16</v>
      </c>
      <c r="F221" s="13">
        <f t="shared" si="19"/>
        <v>4.147360103846262</v>
      </c>
      <c r="G221" s="12">
        <f t="shared" si="20"/>
        <v>14039.773576146152</v>
      </c>
      <c r="H221" s="14">
        <f t="shared" si="18"/>
        <v>0.44712654701102394</v>
      </c>
      <c r="I221" s="15">
        <f t="shared" si="21"/>
        <v>-0.552873452988976</v>
      </c>
      <c r="J221" s="16"/>
      <c r="K221" s="59">
        <f t="shared" si="22"/>
        <v>14039773.576146152</v>
      </c>
    </row>
    <row r="222" spans="1:11" ht="12.75">
      <c r="A222" s="11">
        <v>31400</v>
      </c>
      <c r="B222" s="12">
        <f t="shared" si="23"/>
        <v>4.496929648073215</v>
      </c>
      <c r="C222" s="13">
        <v>70</v>
      </c>
      <c r="D222" s="12">
        <v>1000</v>
      </c>
      <c r="E222" s="13">
        <v>20.12</v>
      </c>
      <c r="F222" s="13">
        <f t="shared" si="19"/>
        <v>4.158647741061602</v>
      </c>
      <c r="G222" s="12">
        <f t="shared" si="20"/>
        <v>14409.461171010904</v>
      </c>
      <c r="H222" s="14">
        <f t="shared" si="18"/>
        <v>0.4589000372933409</v>
      </c>
      <c r="I222" s="15">
        <f t="shared" si="21"/>
        <v>-0.541099962706659</v>
      </c>
      <c r="J222" s="16"/>
      <c r="K222" s="59">
        <f t="shared" si="22"/>
        <v>14409461.171010904</v>
      </c>
    </row>
    <row r="223" spans="1:11" ht="12.75">
      <c r="A223" s="11">
        <v>31400</v>
      </c>
      <c r="B223" s="12">
        <f t="shared" si="23"/>
        <v>4.496929648073215</v>
      </c>
      <c r="C223" s="13">
        <v>70</v>
      </c>
      <c r="D223" s="12">
        <v>1000</v>
      </c>
      <c r="E223" s="13">
        <v>20.12</v>
      </c>
      <c r="F223" s="13">
        <f t="shared" si="19"/>
        <v>4.158647741061602</v>
      </c>
      <c r="G223" s="12">
        <f t="shared" si="20"/>
        <v>14409.461171010904</v>
      </c>
      <c r="H223" s="14">
        <f t="shared" si="18"/>
        <v>0.4589000372933409</v>
      </c>
      <c r="I223" s="15">
        <f t="shared" si="21"/>
        <v>-0.541099962706659</v>
      </c>
      <c r="J223" s="16"/>
      <c r="K223" s="59">
        <f t="shared" si="22"/>
        <v>14409461.171010904</v>
      </c>
    </row>
    <row r="224" spans="1:11" ht="12.75">
      <c r="A224" s="11">
        <v>31400</v>
      </c>
      <c r="B224" s="12">
        <f t="shared" si="23"/>
        <v>4.496929648073215</v>
      </c>
      <c r="C224" s="13">
        <v>70</v>
      </c>
      <c r="D224" s="12">
        <v>1000</v>
      </c>
      <c r="E224" s="13">
        <v>19.86</v>
      </c>
      <c r="F224" s="13">
        <f t="shared" si="19"/>
        <v>4.2320173829613115</v>
      </c>
      <c r="G224" s="12">
        <f t="shared" si="20"/>
        <v>17061.50677592834</v>
      </c>
      <c r="H224" s="14">
        <f t="shared" si="18"/>
        <v>0.5433600884053612</v>
      </c>
      <c r="I224" s="15">
        <f t="shared" si="21"/>
        <v>-0.4566399115946388</v>
      </c>
      <c r="J224" s="16"/>
      <c r="K224" s="59">
        <f t="shared" si="22"/>
        <v>17061506.77592834</v>
      </c>
    </row>
    <row r="225" spans="1:11" ht="12.75">
      <c r="A225" s="11">
        <v>31400</v>
      </c>
      <c r="B225" s="12">
        <f t="shared" si="23"/>
        <v>4.496929648073215</v>
      </c>
      <c r="C225" s="13">
        <v>70</v>
      </c>
      <c r="D225" s="12">
        <v>1000</v>
      </c>
      <c r="E225" s="13">
        <v>20.17</v>
      </c>
      <c r="F225" s="13">
        <f t="shared" si="19"/>
        <v>4.144538194542427</v>
      </c>
      <c r="G225" s="12">
        <f t="shared" si="20"/>
        <v>13948.843269994844</v>
      </c>
      <c r="H225" s="14">
        <f t="shared" si="18"/>
        <v>0.44423067738837085</v>
      </c>
      <c r="I225" s="15">
        <f t="shared" si="21"/>
        <v>-0.5557693226116291</v>
      </c>
      <c r="J225" s="16"/>
      <c r="K225" s="59">
        <f t="shared" si="22"/>
        <v>13948843.269994844</v>
      </c>
    </row>
    <row r="226" spans="1:11" ht="12.75">
      <c r="A226" s="11">
        <v>31400</v>
      </c>
      <c r="B226" s="12">
        <f t="shared" si="23"/>
        <v>4.496929648073215</v>
      </c>
      <c r="C226" s="13">
        <v>70</v>
      </c>
      <c r="D226" s="12">
        <v>1000</v>
      </c>
      <c r="E226" s="13">
        <v>19.88</v>
      </c>
      <c r="F226" s="13">
        <f t="shared" si="19"/>
        <v>4.226373564353642</v>
      </c>
      <c r="G226" s="12">
        <f t="shared" si="20"/>
        <v>16841.22058905192</v>
      </c>
      <c r="H226" s="14">
        <f t="shared" si="18"/>
        <v>0.5363446047468765</v>
      </c>
      <c r="I226" s="15">
        <f t="shared" si="21"/>
        <v>-0.4636553952531235</v>
      </c>
      <c r="J226" s="16"/>
      <c r="K226" s="59">
        <f t="shared" si="22"/>
        <v>16841220.58905192</v>
      </c>
    </row>
    <row r="227" spans="1:11" ht="12.75">
      <c r="A227" s="11">
        <v>31400</v>
      </c>
      <c r="B227" s="12">
        <f t="shared" si="23"/>
        <v>4.496929648073215</v>
      </c>
      <c r="C227" s="13">
        <v>70</v>
      </c>
      <c r="D227" s="12">
        <v>1000</v>
      </c>
      <c r="E227" s="13">
        <v>19.82</v>
      </c>
      <c r="F227" s="13">
        <f t="shared" si="19"/>
        <v>4.243305020176652</v>
      </c>
      <c r="G227" s="12">
        <f t="shared" si="20"/>
        <v>17510.760987226942</v>
      </c>
      <c r="H227" s="14">
        <f t="shared" si="18"/>
        <v>0.5576675473639153</v>
      </c>
      <c r="I227" s="15">
        <f t="shared" si="21"/>
        <v>-0.44233245263608467</v>
      </c>
      <c r="J227" s="16"/>
      <c r="K227" s="59">
        <f t="shared" si="22"/>
        <v>17510760.98722694</v>
      </c>
    </row>
    <row r="228" spans="1:11" ht="12.75">
      <c r="A228" s="11">
        <v>31400</v>
      </c>
      <c r="B228" s="12">
        <f t="shared" si="23"/>
        <v>4.496929648073215</v>
      </c>
      <c r="C228" s="13">
        <v>70</v>
      </c>
      <c r="D228" s="12">
        <v>1000</v>
      </c>
      <c r="E228" s="13">
        <v>19.74</v>
      </c>
      <c r="F228" s="13">
        <f t="shared" si="19"/>
        <v>4.2658802946073315</v>
      </c>
      <c r="G228" s="12">
        <f t="shared" si="20"/>
        <v>18445.06944240374</v>
      </c>
      <c r="H228" s="14">
        <f t="shared" si="18"/>
        <v>0.5874225937071255</v>
      </c>
      <c r="I228" s="15">
        <f t="shared" si="21"/>
        <v>-0.41257740629287454</v>
      </c>
      <c r="J228" s="16"/>
      <c r="K228" s="59">
        <f t="shared" si="22"/>
        <v>18445069.442403737</v>
      </c>
    </row>
    <row r="229" spans="1:11" ht="12.75">
      <c r="A229" s="17">
        <v>31400</v>
      </c>
      <c r="B229" s="18">
        <f t="shared" si="23"/>
        <v>4.496929648073215</v>
      </c>
      <c r="C229" s="19">
        <v>70</v>
      </c>
      <c r="D229" s="18">
        <v>1000</v>
      </c>
      <c r="E229" s="19">
        <v>19.78</v>
      </c>
      <c r="F229" s="19">
        <f t="shared" si="19"/>
        <v>4.254592657391991</v>
      </c>
      <c r="G229" s="18">
        <f t="shared" si="20"/>
        <v>17971.844713293474</v>
      </c>
      <c r="H229" s="20">
        <f t="shared" si="18"/>
        <v>0.5723517424615756</v>
      </c>
      <c r="I229" s="21">
        <f t="shared" si="21"/>
        <v>-0.4276482575384244</v>
      </c>
      <c r="J229" s="22"/>
      <c r="K229" s="59">
        <f t="shared" si="22"/>
        <v>17971844.713293474</v>
      </c>
    </row>
    <row r="230" spans="1:11" ht="12.75">
      <c r="A230" s="5">
        <v>31400</v>
      </c>
      <c r="B230" s="6">
        <f t="shared" si="23"/>
        <v>4.496929648073215</v>
      </c>
      <c r="C230" s="7">
        <v>60</v>
      </c>
      <c r="D230" s="6">
        <v>1000</v>
      </c>
      <c r="E230" s="7">
        <v>20.66</v>
      </c>
      <c r="F230" s="7">
        <f t="shared" si="19"/>
        <v>4.006264638654514</v>
      </c>
      <c r="G230" s="6">
        <f t="shared" si="20"/>
        <v>10145.294039790359</v>
      </c>
      <c r="H230" s="8">
        <f t="shared" si="18"/>
        <v>0.323098536299056</v>
      </c>
      <c r="I230" s="9">
        <f t="shared" si="21"/>
        <v>-0.6769014637009441</v>
      </c>
      <c r="J230" s="10">
        <f>STDEV(G230:G241)/AVERAGE(G230:G241)</f>
        <v>0.20787545477564728</v>
      </c>
      <c r="K230" s="59">
        <f t="shared" si="22"/>
        <v>10145294.039790358</v>
      </c>
    </row>
    <row r="231" spans="1:11" ht="12.75">
      <c r="A231" s="11">
        <v>31400</v>
      </c>
      <c r="B231" s="12">
        <f t="shared" si="23"/>
        <v>4.496929648073215</v>
      </c>
      <c r="C231" s="13">
        <v>60</v>
      </c>
      <c r="D231" s="12">
        <v>1000</v>
      </c>
      <c r="E231" s="13">
        <v>20.49</v>
      </c>
      <c r="F231" s="13">
        <f t="shared" si="19"/>
        <v>4.054237096819708</v>
      </c>
      <c r="G231" s="12">
        <f t="shared" si="20"/>
        <v>11330.187496945422</v>
      </c>
      <c r="H231" s="14">
        <f t="shared" si="18"/>
        <v>0.3608339967180071</v>
      </c>
      <c r="I231" s="15">
        <f t="shared" si="21"/>
        <v>-0.6391660032819929</v>
      </c>
      <c r="J231" s="16"/>
      <c r="K231" s="59">
        <f t="shared" si="22"/>
        <v>11330187.496945422</v>
      </c>
    </row>
    <row r="232" spans="1:11" ht="12.75">
      <c r="A232" s="11">
        <v>31400</v>
      </c>
      <c r="B232" s="12">
        <f t="shared" si="23"/>
        <v>4.496929648073215</v>
      </c>
      <c r="C232" s="13">
        <v>60</v>
      </c>
      <c r="D232" s="12">
        <v>1000</v>
      </c>
      <c r="E232" s="13">
        <v>20.4</v>
      </c>
      <c r="F232" s="13">
        <f t="shared" si="19"/>
        <v>4.079634280554223</v>
      </c>
      <c r="G232" s="12">
        <f t="shared" si="20"/>
        <v>12012.5243372667</v>
      </c>
      <c r="H232" s="14">
        <f t="shared" si="18"/>
        <v>0.3825644693397038</v>
      </c>
      <c r="I232" s="15">
        <f t="shared" si="21"/>
        <v>-0.6174355306602962</v>
      </c>
      <c r="J232" s="16"/>
      <c r="K232" s="59">
        <f t="shared" si="22"/>
        <v>12012524.337266698</v>
      </c>
    </row>
    <row r="233" spans="1:11" ht="12.75">
      <c r="A233" s="11">
        <v>31400</v>
      </c>
      <c r="B233" s="12">
        <f t="shared" si="23"/>
        <v>4.496929648073215</v>
      </c>
      <c r="C233" s="13">
        <v>60</v>
      </c>
      <c r="D233" s="12">
        <v>1000</v>
      </c>
      <c r="E233" s="13">
        <v>20.72</v>
      </c>
      <c r="F233" s="13">
        <f t="shared" si="19"/>
        <v>3.989333182831504</v>
      </c>
      <c r="G233" s="12">
        <f t="shared" si="20"/>
        <v>9757.379190403815</v>
      </c>
      <c r="H233" s="14">
        <f t="shared" si="18"/>
        <v>0.31074456020394314</v>
      </c>
      <c r="I233" s="15">
        <f t="shared" si="21"/>
        <v>-0.6892554397960569</v>
      </c>
      <c r="J233" s="16"/>
      <c r="K233" s="59">
        <f t="shared" si="22"/>
        <v>9757379.190403815</v>
      </c>
    </row>
    <row r="234" spans="1:11" ht="12.75">
      <c r="A234" s="11">
        <v>31400</v>
      </c>
      <c r="B234" s="12">
        <f t="shared" si="23"/>
        <v>4.496929648073215</v>
      </c>
      <c r="C234" s="13">
        <v>60</v>
      </c>
      <c r="D234" s="12">
        <v>1000</v>
      </c>
      <c r="E234" s="13">
        <v>20.64</v>
      </c>
      <c r="F234" s="13">
        <f t="shared" si="19"/>
        <v>4.011908457262184</v>
      </c>
      <c r="G234" s="12">
        <f t="shared" si="20"/>
        <v>10277.996306051175</v>
      </c>
      <c r="H234" s="14">
        <f t="shared" si="18"/>
        <v>0.3273247231226489</v>
      </c>
      <c r="I234" s="15">
        <f t="shared" si="21"/>
        <v>-0.6726752768773512</v>
      </c>
      <c r="J234" s="16"/>
      <c r="K234" s="59">
        <f t="shared" si="22"/>
        <v>10277996.306051174</v>
      </c>
    </row>
    <row r="235" spans="1:11" ht="12.75">
      <c r="A235" s="11">
        <v>31400</v>
      </c>
      <c r="B235" s="12">
        <f t="shared" si="23"/>
        <v>4.496929648073215</v>
      </c>
      <c r="C235" s="13">
        <v>60</v>
      </c>
      <c r="D235" s="12">
        <v>1000</v>
      </c>
      <c r="E235" s="13">
        <v>20.54</v>
      </c>
      <c r="F235" s="13">
        <f t="shared" si="19"/>
        <v>4.040127550300533</v>
      </c>
      <c r="G235" s="12">
        <f t="shared" si="20"/>
        <v>10968.002740622864</v>
      </c>
      <c r="H235" s="14">
        <f t="shared" si="18"/>
        <v>0.3492994503383078</v>
      </c>
      <c r="I235" s="15">
        <f t="shared" si="21"/>
        <v>-0.6507005496616922</v>
      </c>
      <c r="J235" s="16"/>
      <c r="K235" s="59">
        <f t="shared" si="22"/>
        <v>10968002.740622863</v>
      </c>
    </row>
    <row r="236" spans="1:11" ht="12.75">
      <c r="A236" s="11">
        <v>31400</v>
      </c>
      <c r="B236" s="12">
        <f t="shared" si="23"/>
        <v>4.496929648073215</v>
      </c>
      <c r="C236" s="13">
        <v>60</v>
      </c>
      <c r="D236" s="12">
        <v>1000</v>
      </c>
      <c r="E236" s="13">
        <v>20.37</v>
      </c>
      <c r="F236" s="13">
        <f t="shared" si="19"/>
        <v>4.0881000084657275</v>
      </c>
      <c r="G236" s="12">
        <f t="shared" si="20"/>
        <v>12248.982339090113</v>
      </c>
      <c r="H236" s="14">
        <f t="shared" si="18"/>
        <v>0.3900949789519144</v>
      </c>
      <c r="I236" s="15">
        <f t="shared" si="21"/>
        <v>-0.6099050210480856</v>
      </c>
      <c r="J236" s="16"/>
      <c r="K236" s="59">
        <f t="shared" si="22"/>
        <v>12248982.339090113</v>
      </c>
    </row>
    <row r="237" spans="1:11" ht="12.75">
      <c r="A237" s="11">
        <v>31400</v>
      </c>
      <c r="B237" s="12">
        <f t="shared" si="23"/>
        <v>4.496929648073215</v>
      </c>
      <c r="C237" s="13">
        <v>60</v>
      </c>
      <c r="D237" s="12">
        <v>1000</v>
      </c>
      <c r="E237" s="13">
        <v>20.05</v>
      </c>
      <c r="F237" s="13">
        <f t="shared" si="19"/>
        <v>4.1784011061884465</v>
      </c>
      <c r="G237" s="12">
        <f t="shared" si="20"/>
        <v>15079.991828111039</v>
      </c>
      <c r="H237" s="14">
        <f t="shared" si="18"/>
        <v>0.48025451681882286</v>
      </c>
      <c r="I237" s="15">
        <f t="shared" si="21"/>
        <v>-0.5197454831811772</v>
      </c>
      <c r="J237" s="16"/>
      <c r="K237" s="59">
        <f t="shared" si="22"/>
        <v>15079991.82811104</v>
      </c>
    </row>
    <row r="238" spans="1:11" ht="12.75">
      <c r="A238" s="11">
        <v>31400</v>
      </c>
      <c r="B238" s="12">
        <f t="shared" si="23"/>
        <v>4.496929648073215</v>
      </c>
      <c r="C238" s="13">
        <v>60</v>
      </c>
      <c r="D238" s="12">
        <v>1000</v>
      </c>
      <c r="E238" s="13">
        <v>20.11</v>
      </c>
      <c r="F238" s="13">
        <f t="shared" si="19"/>
        <v>4.161469650365437</v>
      </c>
      <c r="G238" s="12">
        <f t="shared" si="20"/>
        <v>14503.394172507493</v>
      </c>
      <c r="H238" s="14">
        <f t="shared" si="18"/>
        <v>0.4618915341562896</v>
      </c>
      <c r="I238" s="15">
        <f t="shared" si="21"/>
        <v>-0.5381084658437104</v>
      </c>
      <c r="J238" s="16"/>
      <c r="K238" s="59">
        <f t="shared" si="22"/>
        <v>14503394.172507493</v>
      </c>
    </row>
    <row r="239" spans="1:11" ht="12.75">
      <c r="A239" s="11">
        <v>31400</v>
      </c>
      <c r="B239" s="12">
        <f t="shared" si="23"/>
        <v>4.496929648073215</v>
      </c>
      <c r="C239" s="13">
        <v>60</v>
      </c>
      <c r="D239" s="12">
        <v>1000</v>
      </c>
      <c r="E239" s="13">
        <v>20.09</v>
      </c>
      <c r="F239" s="13">
        <f t="shared" si="19"/>
        <v>4.167113468973107</v>
      </c>
      <c r="G239" s="12">
        <f t="shared" si="20"/>
        <v>14693.101170413825</v>
      </c>
      <c r="H239" s="14">
        <f t="shared" si="18"/>
        <v>0.46793315829343396</v>
      </c>
      <c r="I239" s="15">
        <f t="shared" si="21"/>
        <v>-0.532066841706566</v>
      </c>
      <c r="J239" s="16"/>
      <c r="K239" s="59">
        <f t="shared" si="22"/>
        <v>14693101.170413826</v>
      </c>
    </row>
    <row r="240" spans="1:11" ht="12.75">
      <c r="A240" s="11">
        <v>31400</v>
      </c>
      <c r="B240" s="12">
        <f t="shared" si="23"/>
        <v>4.496929648073215</v>
      </c>
      <c r="C240" s="13">
        <v>60</v>
      </c>
      <c r="D240" s="12">
        <v>1000</v>
      </c>
      <c r="E240" s="13">
        <v>19.86</v>
      </c>
      <c r="F240" s="13">
        <f t="shared" si="19"/>
        <v>4.2320173829613115</v>
      </c>
      <c r="G240" s="12">
        <f t="shared" si="20"/>
        <v>17061.50677592834</v>
      </c>
      <c r="H240" s="14">
        <f t="shared" si="18"/>
        <v>0.5433600884053612</v>
      </c>
      <c r="I240" s="15">
        <f t="shared" si="21"/>
        <v>-0.4566399115946388</v>
      </c>
      <c r="J240" s="16"/>
      <c r="K240" s="59">
        <f t="shared" si="22"/>
        <v>17061506.77592834</v>
      </c>
    </row>
    <row r="241" spans="1:11" ht="12.75">
      <c r="A241" s="17">
        <v>31400</v>
      </c>
      <c r="B241" s="18">
        <f t="shared" si="23"/>
        <v>4.496929648073215</v>
      </c>
      <c r="C241" s="19">
        <v>60</v>
      </c>
      <c r="D241" s="18">
        <v>1000</v>
      </c>
      <c r="E241" s="19">
        <v>19.83</v>
      </c>
      <c r="F241" s="19">
        <f t="shared" si="19"/>
        <v>4.240483110872817</v>
      </c>
      <c r="G241" s="18">
        <f t="shared" si="20"/>
        <v>17397.35040771331</v>
      </c>
      <c r="H241" s="20">
        <f t="shared" si="18"/>
        <v>0.5540557454685768</v>
      </c>
      <c r="I241" s="21">
        <f t="shared" si="21"/>
        <v>-0.44594425453142317</v>
      </c>
      <c r="J241" s="22"/>
      <c r="K241" s="59">
        <f t="shared" si="22"/>
        <v>17397350.407713313</v>
      </c>
    </row>
    <row r="242" spans="1:11" ht="12.75">
      <c r="A242" s="5">
        <v>3140</v>
      </c>
      <c r="B242" s="6">
        <f t="shared" si="23"/>
        <v>3.496929648073215</v>
      </c>
      <c r="C242" s="7">
        <v>100</v>
      </c>
      <c r="D242" s="6">
        <v>10000</v>
      </c>
      <c r="E242" s="7">
        <v>22.69</v>
      </c>
      <c r="F242" s="7">
        <f t="shared" si="19"/>
        <v>3.4334170499760135</v>
      </c>
      <c r="G242" s="6">
        <f t="shared" si="20"/>
        <v>2712.795460119252</v>
      </c>
      <c r="H242" s="8">
        <f t="shared" si="18"/>
        <v>0.863947598764093</v>
      </c>
      <c r="I242" s="9">
        <f t="shared" si="21"/>
        <v>-0.136052401235907</v>
      </c>
      <c r="J242" s="10">
        <f>STDEV(G242:G253)/AVERAGE(G242:G253)</f>
        <v>0.13567149008126878</v>
      </c>
      <c r="K242" s="59">
        <f t="shared" si="22"/>
        <v>27127954.60119252</v>
      </c>
    </row>
    <row r="243" spans="1:11" ht="12.75">
      <c r="A243" s="11">
        <v>3140</v>
      </c>
      <c r="B243" s="12">
        <f t="shared" si="23"/>
        <v>3.496929648073215</v>
      </c>
      <c r="C243" s="13">
        <v>100</v>
      </c>
      <c r="D243" s="12">
        <v>10000</v>
      </c>
      <c r="E243" s="13">
        <v>22.52</v>
      </c>
      <c r="F243" s="13">
        <f t="shared" si="19"/>
        <v>3.4813895081412083</v>
      </c>
      <c r="G243" s="12">
        <f t="shared" si="20"/>
        <v>3029.6294107852823</v>
      </c>
      <c r="H243" s="14">
        <f t="shared" si="18"/>
        <v>0.9648501308233383</v>
      </c>
      <c r="I243" s="15">
        <f t="shared" si="21"/>
        <v>-0.03514986917666174</v>
      </c>
      <c r="J243" s="16"/>
      <c r="K243" s="59">
        <f t="shared" si="22"/>
        <v>30296294.107852824</v>
      </c>
    </row>
    <row r="244" spans="1:11" ht="12.75">
      <c r="A244" s="11">
        <v>3140</v>
      </c>
      <c r="B244" s="12">
        <f t="shared" si="23"/>
        <v>3.496929648073215</v>
      </c>
      <c r="C244" s="13">
        <v>100</v>
      </c>
      <c r="D244" s="12">
        <v>10000</v>
      </c>
      <c r="E244" s="13">
        <v>22.5</v>
      </c>
      <c r="F244" s="13">
        <f t="shared" si="19"/>
        <v>3.4870333267488784</v>
      </c>
      <c r="G244" s="12">
        <f t="shared" si="20"/>
        <v>3069.2575070400394</v>
      </c>
      <c r="H244" s="14">
        <f t="shared" si="18"/>
        <v>0.9774705436433246</v>
      </c>
      <c r="I244" s="15">
        <f t="shared" si="21"/>
        <v>-0.02252945635667536</v>
      </c>
      <c r="J244" s="16"/>
      <c r="K244" s="59">
        <f t="shared" si="22"/>
        <v>30692575.070400394</v>
      </c>
    </row>
    <row r="245" spans="1:11" ht="12.75">
      <c r="A245" s="11">
        <v>3140</v>
      </c>
      <c r="B245" s="12">
        <f t="shared" si="23"/>
        <v>3.496929648073215</v>
      </c>
      <c r="C245" s="13">
        <v>100</v>
      </c>
      <c r="D245" s="12">
        <v>10000</v>
      </c>
      <c r="E245" s="13">
        <v>22.54</v>
      </c>
      <c r="F245" s="13">
        <f t="shared" si="19"/>
        <v>3.4757456895335386</v>
      </c>
      <c r="G245" s="12">
        <f t="shared" si="20"/>
        <v>2990.5129646638798</v>
      </c>
      <c r="H245" s="14">
        <f t="shared" si="18"/>
        <v>0.9523926639056942</v>
      </c>
      <c r="I245" s="15">
        <f t="shared" si="21"/>
        <v>-0.047607336094305786</v>
      </c>
      <c r="J245" s="16"/>
      <c r="K245" s="59">
        <f t="shared" si="22"/>
        <v>29905129.646638796</v>
      </c>
    </row>
    <row r="246" spans="1:11" ht="12.75">
      <c r="A246" s="11">
        <v>3140</v>
      </c>
      <c r="B246" s="12">
        <f t="shared" si="23"/>
        <v>3.496929648073215</v>
      </c>
      <c r="C246" s="13">
        <v>100</v>
      </c>
      <c r="D246" s="12">
        <v>10000</v>
      </c>
      <c r="E246" s="13">
        <v>22.68</v>
      </c>
      <c r="F246" s="13">
        <f t="shared" si="19"/>
        <v>3.436238959279849</v>
      </c>
      <c r="G246" s="12">
        <f t="shared" si="20"/>
        <v>2730.4797452560133</v>
      </c>
      <c r="H246" s="14">
        <f t="shared" si="18"/>
        <v>0.8695795367057367</v>
      </c>
      <c r="I246" s="15">
        <f t="shared" si="21"/>
        <v>-0.13042046329426327</v>
      </c>
      <c r="J246" s="16"/>
      <c r="K246" s="59">
        <f t="shared" si="22"/>
        <v>27304797.452560134</v>
      </c>
    </row>
    <row r="247" spans="1:11" ht="12.75">
      <c r="A247" s="11">
        <v>3140</v>
      </c>
      <c r="B247" s="12">
        <f t="shared" si="23"/>
        <v>3.496929648073215</v>
      </c>
      <c r="C247" s="13">
        <v>100</v>
      </c>
      <c r="D247" s="12">
        <v>10000</v>
      </c>
      <c r="E247" s="13">
        <v>22.4</v>
      </c>
      <c r="F247" s="13">
        <f t="shared" si="19"/>
        <v>3.5152524197872284</v>
      </c>
      <c r="G247" s="12">
        <f t="shared" si="20"/>
        <v>3275.3100649659737</v>
      </c>
      <c r="H247" s="14">
        <f t="shared" si="18"/>
        <v>1.0430923773776986</v>
      </c>
      <c r="I247" s="15">
        <f t="shared" si="21"/>
        <v>0.043092377377698554</v>
      </c>
      <c r="J247" s="16"/>
      <c r="K247" s="59">
        <f t="shared" si="22"/>
        <v>32753100.649659738</v>
      </c>
    </row>
    <row r="248" spans="1:11" ht="12.75">
      <c r="A248" s="11">
        <v>3140</v>
      </c>
      <c r="B248" s="12">
        <f t="shared" si="23"/>
        <v>3.496929648073215</v>
      </c>
      <c r="C248" s="13">
        <v>100</v>
      </c>
      <c r="D248" s="12">
        <v>10000</v>
      </c>
      <c r="E248" s="13">
        <v>22.24</v>
      </c>
      <c r="F248" s="13">
        <f t="shared" si="19"/>
        <v>3.560402968648588</v>
      </c>
      <c r="G248" s="12">
        <f t="shared" si="20"/>
        <v>3634.1510020363025</v>
      </c>
      <c r="H248" s="14">
        <f t="shared" si="18"/>
        <v>1.1573729305848097</v>
      </c>
      <c r="I248" s="15">
        <f t="shared" si="21"/>
        <v>0.15737293058480972</v>
      </c>
      <c r="J248" s="16"/>
      <c r="K248" s="59">
        <f t="shared" si="22"/>
        <v>36341510.020363025</v>
      </c>
    </row>
    <row r="249" spans="1:11" ht="12.75">
      <c r="A249" s="11">
        <v>3140</v>
      </c>
      <c r="B249" s="12">
        <f t="shared" si="23"/>
        <v>3.496929648073215</v>
      </c>
      <c r="C249" s="13">
        <v>100</v>
      </c>
      <c r="D249" s="12">
        <v>10000</v>
      </c>
      <c r="E249" s="13">
        <v>22.16</v>
      </c>
      <c r="F249" s="13">
        <f t="shared" si="19"/>
        <v>3.582978243079267</v>
      </c>
      <c r="G249" s="12">
        <f t="shared" si="20"/>
        <v>3828.0556536427343</v>
      </c>
      <c r="H249" s="14">
        <f t="shared" si="18"/>
        <v>1.2191260043448198</v>
      </c>
      <c r="I249" s="15">
        <f t="shared" si="21"/>
        <v>0.21912600434481977</v>
      </c>
      <c r="J249" s="16"/>
      <c r="K249" s="59">
        <f t="shared" si="22"/>
        <v>38280556.53642734</v>
      </c>
    </row>
    <row r="250" spans="1:11" ht="12.75">
      <c r="A250" s="11">
        <v>3140</v>
      </c>
      <c r="B250" s="12">
        <f t="shared" si="23"/>
        <v>3.496929648073215</v>
      </c>
      <c r="C250" s="13">
        <v>100</v>
      </c>
      <c r="D250" s="12">
        <v>10000</v>
      </c>
      <c r="E250" s="13">
        <v>22.05</v>
      </c>
      <c r="F250" s="13">
        <f t="shared" si="19"/>
        <v>3.614019245421452</v>
      </c>
      <c r="G250" s="12">
        <f t="shared" si="20"/>
        <v>4111.679412876435</v>
      </c>
      <c r="H250" s="14">
        <f t="shared" si="18"/>
        <v>1.309452042317336</v>
      </c>
      <c r="I250" s="15">
        <f t="shared" si="21"/>
        <v>0.3094520423173359</v>
      </c>
      <c r="J250" s="16"/>
      <c r="K250" s="59">
        <f t="shared" si="22"/>
        <v>41116794.128764346</v>
      </c>
    </row>
    <row r="251" spans="1:11" ht="12.75">
      <c r="A251" s="11">
        <v>3140</v>
      </c>
      <c r="B251" s="12">
        <f t="shared" si="23"/>
        <v>3.496929648073215</v>
      </c>
      <c r="C251" s="13">
        <v>100</v>
      </c>
      <c r="D251" s="12">
        <v>10000</v>
      </c>
      <c r="E251" s="13">
        <v>22.42</v>
      </c>
      <c r="F251" s="13">
        <f t="shared" si="19"/>
        <v>3.5096086011795578</v>
      </c>
      <c r="G251" s="12">
        <f t="shared" si="20"/>
        <v>3233.021562870287</v>
      </c>
      <c r="H251" s="14">
        <f t="shared" si="18"/>
        <v>1.029624701551047</v>
      </c>
      <c r="I251" s="15">
        <f t="shared" si="21"/>
        <v>0.029624701551046906</v>
      </c>
      <c r="J251" s="16"/>
      <c r="K251" s="59">
        <f t="shared" si="22"/>
        <v>32330215.62870287</v>
      </c>
    </row>
    <row r="252" spans="1:11" ht="12.75">
      <c r="A252" s="11">
        <v>3140</v>
      </c>
      <c r="B252" s="12">
        <f t="shared" si="23"/>
        <v>3.496929648073215</v>
      </c>
      <c r="C252" s="13">
        <v>100</v>
      </c>
      <c r="D252" s="12">
        <v>10000</v>
      </c>
      <c r="E252" s="13">
        <v>22.24</v>
      </c>
      <c r="F252" s="13">
        <f t="shared" si="19"/>
        <v>3.560402968648588</v>
      </c>
      <c r="G252" s="12">
        <f t="shared" si="20"/>
        <v>3634.1510020363025</v>
      </c>
      <c r="H252" s="14">
        <f t="shared" si="18"/>
        <v>1.1573729305848097</v>
      </c>
      <c r="I252" s="15">
        <f t="shared" si="21"/>
        <v>0.15737293058480972</v>
      </c>
      <c r="J252" s="16"/>
      <c r="K252" s="59">
        <f t="shared" si="22"/>
        <v>36341510.020363025</v>
      </c>
    </row>
    <row r="253" spans="1:11" ht="12.75">
      <c r="A253" s="17">
        <v>3140</v>
      </c>
      <c r="B253" s="18">
        <f t="shared" si="23"/>
        <v>3.496929648073215</v>
      </c>
      <c r="C253" s="19">
        <v>100</v>
      </c>
      <c r="D253" s="18">
        <v>10000</v>
      </c>
      <c r="E253" s="19">
        <v>22.19</v>
      </c>
      <c r="F253" s="19">
        <f t="shared" si="19"/>
        <v>3.574512515167762</v>
      </c>
      <c r="G253" s="18">
        <f t="shared" si="20"/>
        <v>3754.1577276215185</v>
      </c>
      <c r="H253" s="20">
        <f t="shared" si="18"/>
        <v>1.1955916330004837</v>
      </c>
      <c r="I253" s="21">
        <f t="shared" si="21"/>
        <v>0.19559163300048366</v>
      </c>
      <c r="J253" s="22"/>
      <c r="K253" s="59">
        <f t="shared" si="22"/>
        <v>37541577.27621519</v>
      </c>
    </row>
    <row r="254" spans="1:11" ht="12.75">
      <c r="A254" s="5">
        <v>3140</v>
      </c>
      <c r="B254" s="6">
        <f t="shared" si="23"/>
        <v>3.496929648073215</v>
      </c>
      <c r="C254" s="7">
        <v>90</v>
      </c>
      <c r="D254" s="6">
        <v>10000</v>
      </c>
      <c r="E254" s="7">
        <v>23.06</v>
      </c>
      <c r="F254" s="7">
        <f t="shared" si="19"/>
        <v>3.32900640573412</v>
      </c>
      <c r="G254" s="6">
        <f t="shared" si="20"/>
        <v>2133.0763752533235</v>
      </c>
      <c r="H254" s="8">
        <f t="shared" si="18"/>
        <v>0.6793236863864087</v>
      </c>
      <c r="I254" s="9">
        <f t="shared" si="21"/>
        <v>-0.3206763136135913</v>
      </c>
      <c r="J254" s="10">
        <f>STDEV(G254:G265)/AVERAGE(G254:G265)</f>
        <v>0.25321151038802264</v>
      </c>
      <c r="K254" s="59">
        <f t="shared" si="22"/>
        <v>21330763.752533235</v>
      </c>
    </row>
    <row r="255" spans="1:11" ht="12.75">
      <c r="A255" s="11">
        <v>3140</v>
      </c>
      <c r="B255" s="12">
        <f t="shared" si="23"/>
        <v>3.496929648073215</v>
      </c>
      <c r="C255" s="13">
        <v>90</v>
      </c>
      <c r="D255" s="12">
        <v>10000</v>
      </c>
      <c r="E255" s="13">
        <v>23</v>
      </c>
      <c r="F255" s="13">
        <f t="shared" si="19"/>
        <v>3.3459378615571294</v>
      </c>
      <c r="G255" s="12">
        <f t="shared" si="20"/>
        <v>2217.879065062707</v>
      </c>
      <c r="H255" s="14">
        <f t="shared" si="18"/>
        <v>0.7063309124403525</v>
      </c>
      <c r="I255" s="15">
        <f t="shared" si="21"/>
        <v>-0.2936690875596475</v>
      </c>
      <c r="J255" s="16"/>
      <c r="K255" s="59">
        <f t="shared" si="22"/>
        <v>22178790.65062707</v>
      </c>
    </row>
    <row r="256" spans="1:11" ht="12.75">
      <c r="A256" s="11">
        <v>3140</v>
      </c>
      <c r="B256" s="12">
        <f t="shared" si="23"/>
        <v>3.496929648073215</v>
      </c>
      <c r="C256" s="13">
        <v>90</v>
      </c>
      <c r="D256" s="12">
        <v>10000</v>
      </c>
      <c r="E256" s="13">
        <v>22.51</v>
      </c>
      <c r="F256" s="13">
        <f t="shared" si="19"/>
        <v>3.4842114174450427</v>
      </c>
      <c r="G256" s="12">
        <f t="shared" si="20"/>
        <v>3049.379086404638</v>
      </c>
      <c r="H256" s="14">
        <f t="shared" si="18"/>
        <v>0.9711398364345981</v>
      </c>
      <c r="I256" s="15">
        <f t="shared" si="21"/>
        <v>-0.028860163565401886</v>
      </c>
      <c r="J256" s="16"/>
      <c r="K256" s="59">
        <f t="shared" si="22"/>
        <v>30493790.864046384</v>
      </c>
    </row>
    <row r="257" spans="1:11" ht="12.75">
      <c r="A257" s="11">
        <v>3140</v>
      </c>
      <c r="B257" s="12">
        <f t="shared" si="23"/>
        <v>3.496929648073215</v>
      </c>
      <c r="C257" s="13">
        <v>90</v>
      </c>
      <c r="D257" s="12">
        <v>10000</v>
      </c>
      <c r="E257" s="13">
        <v>23.11</v>
      </c>
      <c r="F257" s="13">
        <f t="shared" si="19"/>
        <v>3.314896859214945</v>
      </c>
      <c r="G257" s="12">
        <f t="shared" si="20"/>
        <v>2064.88970602152</v>
      </c>
      <c r="H257" s="14">
        <f t="shared" si="18"/>
        <v>0.6576081866310574</v>
      </c>
      <c r="I257" s="15">
        <f t="shared" si="21"/>
        <v>-0.34239181336894264</v>
      </c>
      <c r="J257" s="16"/>
      <c r="K257" s="59">
        <f t="shared" si="22"/>
        <v>20648897.0602152</v>
      </c>
    </row>
    <row r="258" spans="1:11" ht="12.75">
      <c r="A258" s="11">
        <v>3140</v>
      </c>
      <c r="B258" s="12">
        <f t="shared" si="23"/>
        <v>3.496929648073215</v>
      </c>
      <c r="C258" s="13">
        <v>90</v>
      </c>
      <c r="D258" s="12">
        <v>10000</v>
      </c>
      <c r="E258" s="13">
        <v>23.18</v>
      </c>
      <c r="F258" s="13">
        <f t="shared" si="19"/>
        <v>3.2951434940881</v>
      </c>
      <c r="G258" s="12">
        <f t="shared" si="20"/>
        <v>1973.074546756192</v>
      </c>
      <c r="H258" s="14">
        <f aca="true" t="shared" si="24" ref="H258:H321">G258/A258</f>
        <v>0.6283676900497427</v>
      </c>
      <c r="I258" s="15">
        <f t="shared" si="21"/>
        <v>-0.3716323099502573</v>
      </c>
      <c r="J258" s="16"/>
      <c r="K258" s="59">
        <f t="shared" si="22"/>
        <v>19730745.46756192</v>
      </c>
    </row>
    <row r="259" spans="1:11" ht="12.75">
      <c r="A259" s="11">
        <v>3140</v>
      </c>
      <c r="B259" s="12">
        <f t="shared" si="23"/>
        <v>3.496929648073215</v>
      </c>
      <c r="C259" s="13">
        <v>90</v>
      </c>
      <c r="D259" s="12">
        <v>10000</v>
      </c>
      <c r="E259" s="13">
        <v>23.16</v>
      </c>
      <c r="F259" s="13">
        <f aca="true" t="shared" si="25" ref="F259:F322">(E259-34.857)/-3.5437</f>
        <v>3.30078731269577</v>
      </c>
      <c r="G259" s="12">
        <f aca="true" t="shared" si="26" ref="G259:G322">10^F259</f>
        <v>1998.8827158274048</v>
      </c>
      <c r="H259" s="14">
        <f t="shared" si="24"/>
        <v>0.6365868521743328</v>
      </c>
      <c r="I259" s="15">
        <f aca="true" t="shared" si="27" ref="I259:I322">H259-1</f>
        <v>-0.36341314782566725</v>
      </c>
      <c r="J259" s="16"/>
      <c r="K259" s="59">
        <f aca="true" t="shared" si="28" ref="K259:K322">G259*D259</f>
        <v>19988827.158274047</v>
      </c>
    </row>
    <row r="260" spans="1:11" ht="12.75">
      <c r="A260" s="11">
        <v>3140</v>
      </c>
      <c r="B260" s="12">
        <f t="shared" si="23"/>
        <v>3.496929648073215</v>
      </c>
      <c r="C260" s="13">
        <v>90</v>
      </c>
      <c r="D260" s="12">
        <v>10000</v>
      </c>
      <c r="E260" s="13">
        <v>22.61</v>
      </c>
      <c r="F260" s="13">
        <f t="shared" si="25"/>
        <v>3.4559923244066937</v>
      </c>
      <c r="G260" s="12">
        <f t="shared" si="26"/>
        <v>2857.540039604036</v>
      </c>
      <c r="H260" s="14">
        <f t="shared" si="24"/>
        <v>0.9100445986000114</v>
      </c>
      <c r="I260" s="15">
        <f t="shared" si="27"/>
        <v>-0.08995540139998859</v>
      </c>
      <c r="J260" s="16"/>
      <c r="K260" s="59">
        <f t="shared" si="28"/>
        <v>28575400.396040358</v>
      </c>
    </row>
    <row r="261" spans="1:11" ht="12.75">
      <c r="A261" s="11">
        <v>3140</v>
      </c>
      <c r="B261" s="12">
        <f t="shared" si="23"/>
        <v>3.496929648073215</v>
      </c>
      <c r="C261" s="13">
        <v>90</v>
      </c>
      <c r="D261" s="12">
        <v>10000</v>
      </c>
      <c r="E261" s="13">
        <v>22.28</v>
      </c>
      <c r="F261" s="13">
        <f t="shared" si="25"/>
        <v>3.5491153314332475</v>
      </c>
      <c r="G261" s="12">
        <f t="shared" si="26"/>
        <v>3540.913612561866</v>
      </c>
      <c r="H261" s="14">
        <f t="shared" si="24"/>
        <v>1.127679494446454</v>
      </c>
      <c r="I261" s="15">
        <f t="shared" si="27"/>
        <v>0.1276794944464541</v>
      </c>
      <c r="J261" s="16"/>
      <c r="K261" s="59">
        <f t="shared" si="28"/>
        <v>35409136.12561866</v>
      </c>
    </row>
    <row r="262" spans="1:11" ht="12.75">
      <c r="A262" s="11">
        <v>3140</v>
      </c>
      <c r="B262" s="12">
        <f aca="true" t="shared" si="29" ref="B262:B325">LOG10(A262)</f>
        <v>3.496929648073215</v>
      </c>
      <c r="C262" s="13">
        <v>90</v>
      </c>
      <c r="D262" s="12">
        <v>10000</v>
      </c>
      <c r="E262" s="13">
        <v>22.07</v>
      </c>
      <c r="F262" s="13">
        <f t="shared" si="25"/>
        <v>3.608375426813782</v>
      </c>
      <c r="G262" s="12">
        <f t="shared" si="26"/>
        <v>4058.592297452449</v>
      </c>
      <c r="H262" s="14">
        <f t="shared" si="24"/>
        <v>1.2925453176600157</v>
      </c>
      <c r="I262" s="15">
        <f t="shared" si="27"/>
        <v>0.2925453176600157</v>
      </c>
      <c r="J262" s="16"/>
      <c r="K262" s="59">
        <f t="shared" si="28"/>
        <v>40585922.97452449</v>
      </c>
    </row>
    <row r="263" spans="1:11" ht="12.75">
      <c r="A263" s="11">
        <v>3140</v>
      </c>
      <c r="B263" s="12">
        <f t="shared" si="29"/>
        <v>3.496929648073215</v>
      </c>
      <c r="C263" s="13">
        <v>90</v>
      </c>
      <c r="D263" s="12">
        <v>10000</v>
      </c>
      <c r="E263" s="13">
        <v>22.49</v>
      </c>
      <c r="F263" s="13">
        <f t="shared" si="25"/>
        <v>3.4898552360527137</v>
      </c>
      <c r="G263" s="12">
        <f t="shared" si="26"/>
        <v>3089.2655119599003</v>
      </c>
      <c r="H263" s="14">
        <f t="shared" si="24"/>
        <v>0.9838425197324523</v>
      </c>
      <c r="I263" s="15">
        <f t="shared" si="27"/>
        <v>-0.016157480267547708</v>
      </c>
      <c r="J263" s="16"/>
      <c r="K263" s="59">
        <f t="shared" si="28"/>
        <v>30892655.119599003</v>
      </c>
    </row>
    <row r="264" spans="1:11" ht="12.75">
      <c r="A264" s="11">
        <v>3140</v>
      </c>
      <c r="B264" s="12">
        <f t="shared" si="29"/>
        <v>3.496929648073215</v>
      </c>
      <c r="C264" s="13">
        <v>90</v>
      </c>
      <c r="D264" s="12">
        <v>10000</v>
      </c>
      <c r="E264" s="13">
        <v>22.29</v>
      </c>
      <c r="F264" s="13">
        <f t="shared" si="25"/>
        <v>3.546293422129413</v>
      </c>
      <c r="G264" s="12">
        <f t="shared" si="26"/>
        <v>3517.9804536259885</v>
      </c>
      <c r="H264" s="14">
        <f t="shared" si="24"/>
        <v>1.1203759406452192</v>
      </c>
      <c r="I264" s="15">
        <f t="shared" si="27"/>
        <v>0.12037594064521917</v>
      </c>
      <c r="J264" s="16"/>
      <c r="K264" s="59">
        <f t="shared" si="28"/>
        <v>35179804.53625988</v>
      </c>
    </row>
    <row r="265" spans="1:11" ht="12.75">
      <c r="A265" s="17">
        <v>3140</v>
      </c>
      <c r="B265" s="18">
        <f t="shared" si="29"/>
        <v>3.496929648073215</v>
      </c>
      <c r="C265" s="19">
        <v>90</v>
      </c>
      <c r="D265" s="18">
        <v>10000</v>
      </c>
      <c r="E265" s="19">
        <v>22.5</v>
      </c>
      <c r="F265" s="19">
        <f t="shared" si="25"/>
        <v>3.4870333267488784</v>
      </c>
      <c r="G265" s="18">
        <f t="shared" si="26"/>
        <v>3069.2575070400394</v>
      </c>
      <c r="H265" s="20">
        <f t="shared" si="24"/>
        <v>0.9774705436433246</v>
      </c>
      <c r="I265" s="21">
        <f t="shared" si="27"/>
        <v>-0.02252945635667536</v>
      </c>
      <c r="J265" s="22"/>
      <c r="K265" s="59">
        <f t="shared" si="28"/>
        <v>30692575.070400394</v>
      </c>
    </row>
    <row r="266" spans="1:11" ht="12.75">
      <c r="A266" s="5">
        <v>3140</v>
      </c>
      <c r="B266" s="6">
        <f t="shared" si="29"/>
        <v>3.496929648073215</v>
      </c>
      <c r="C266" s="7">
        <v>80</v>
      </c>
      <c r="D266" s="6">
        <v>10000</v>
      </c>
      <c r="E266" s="7">
        <v>22.97</v>
      </c>
      <c r="F266" s="7">
        <f t="shared" si="25"/>
        <v>3.354403589468635</v>
      </c>
      <c r="G266" s="6">
        <f t="shared" si="26"/>
        <v>2261.5364377586184</v>
      </c>
      <c r="H266" s="8">
        <f t="shared" si="24"/>
        <v>0.7202345343180313</v>
      </c>
      <c r="I266" s="9">
        <f t="shared" si="27"/>
        <v>-0.2797654656819687</v>
      </c>
      <c r="J266" s="10">
        <f>STDEV(G266:G277)/AVERAGE(G266:G277)</f>
        <v>0.12826040721865278</v>
      </c>
      <c r="K266" s="59">
        <f t="shared" si="28"/>
        <v>22615364.377586182</v>
      </c>
    </row>
    <row r="267" spans="1:11" ht="12.75">
      <c r="A267" s="11">
        <v>3140</v>
      </c>
      <c r="B267" s="12">
        <f t="shared" si="29"/>
        <v>3.496929648073215</v>
      </c>
      <c r="C267" s="13">
        <v>80</v>
      </c>
      <c r="D267" s="12">
        <v>10000</v>
      </c>
      <c r="E267" s="13">
        <v>23.19</v>
      </c>
      <c r="F267" s="13">
        <f t="shared" si="25"/>
        <v>3.2923215847842644</v>
      </c>
      <c r="G267" s="12">
        <f t="shared" si="26"/>
        <v>1960.2956887765472</v>
      </c>
      <c r="H267" s="14">
        <f t="shared" si="24"/>
        <v>0.6242979900562252</v>
      </c>
      <c r="I267" s="15">
        <f t="shared" si="27"/>
        <v>-0.3757020099437748</v>
      </c>
      <c r="J267" s="16"/>
      <c r="K267" s="59">
        <f t="shared" si="28"/>
        <v>19602956.88776547</v>
      </c>
    </row>
    <row r="268" spans="1:11" ht="12.75">
      <c r="A268" s="11">
        <v>3140</v>
      </c>
      <c r="B268" s="12">
        <f t="shared" si="29"/>
        <v>3.496929648073215</v>
      </c>
      <c r="C268" s="13">
        <v>80</v>
      </c>
      <c r="D268" s="12">
        <v>10000</v>
      </c>
      <c r="E268" s="13">
        <v>23.05</v>
      </c>
      <c r="F268" s="13">
        <f t="shared" si="25"/>
        <v>3.3318283150379546</v>
      </c>
      <c r="G268" s="12">
        <f t="shared" si="26"/>
        <v>2146.98156323856</v>
      </c>
      <c r="H268" s="14">
        <f t="shared" si="24"/>
        <v>0.683752090203363</v>
      </c>
      <c r="I268" s="15">
        <f t="shared" si="27"/>
        <v>-0.316247909796637</v>
      </c>
      <c r="J268" s="16"/>
      <c r="K268" s="59">
        <f t="shared" si="28"/>
        <v>21469815.632385597</v>
      </c>
    </row>
    <row r="269" spans="1:11" ht="12.75">
      <c r="A269" s="11">
        <v>3140</v>
      </c>
      <c r="B269" s="12">
        <f t="shared" si="29"/>
        <v>3.496929648073215</v>
      </c>
      <c r="C269" s="13">
        <v>80</v>
      </c>
      <c r="D269" s="12">
        <v>10000</v>
      </c>
      <c r="E269" s="13">
        <v>23.4</v>
      </c>
      <c r="F269" s="13">
        <f t="shared" si="25"/>
        <v>3.233061489403731</v>
      </c>
      <c r="G269" s="12">
        <f t="shared" si="26"/>
        <v>1710.2574440384667</v>
      </c>
      <c r="H269" s="14">
        <f t="shared" si="24"/>
        <v>0.5446679758084289</v>
      </c>
      <c r="I269" s="15">
        <f t="shared" si="27"/>
        <v>-0.45533202419157115</v>
      </c>
      <c r="J269" s="16"/>
      <c r="K269" s="59">
        <f t="shared" si="28"/>
        <v>17102574.440384667</v>
      </c>
    </row>
    <row r="270" spans="1:11" ht="12.75">
      <c r="A270" s="11">
        <v>3140</v>
      </c>
      <c r="B270" s="12">
        <f t="shared" si="29"/>
        <v>3.496929648073215</v>
      </c>
      <c r="C270" s="13">
        <v>80</v>
      </c>
      <c r="D270" s="12">
        <v>10000</v>
      </c>
      <c r="E270" s="13">
        <v>23.46</v>
      </c>
      <c r="F270" s="13">
        <f t="shared" si="25"/>
        <v>3.2161300335807206</v>
      </c>
      <c r="G270" s="12">
        <f t="shared" si="26"/>
        <v>1644.864143833031</v>
      </c>
      <c r="H270" s="14">
        <f t="shared" si="24"/>
        <v>0.5238420840232583</v>
      </c>
      <c r="I270" s="15">
        <f t="shared" si="27"/>
        <v>-0.47615791597674173</v>
      </c>
      <c r="J270" s="16"/>
      <c r="K270" s="59">
        <f t="shared" si="28"/>
        <v>16448641.43833031</v>
      </c>
    </row>
    <row r="271" spans="1:11" ht="12.75">
      <c r="A271" s="11">
        <v>3140</v>
      </c>
      <c r="B271" s="12">
        <f t="shared" si="29"/>
        <v>3.496929648073215</v>
      </c>
      <c r="C271" s="13">
        <v>80</v>
      </c>
      <c r="D271" s="12">
        <v>10000</v>
      </c>
      <c r="E271" s="13">
        <v>23.43</v>
      </c>
      <c r="F271" s="13">
        <f t="shared" si="25"/>
        <v>3.2245957614922256</v>
      </c>
      <c r="G271" s="12">
        <f t="shared" si="26"/>
        <v>1677.242125163329</v>
      </c>
      <c r="H271" s="14">
        <f t="shared" si="24"/>
        <v>0.5341535430456462</v>
      </c>
      <c r="I271" s="15">
        <f t="shared" si="27"/>
        <v>-0.4658464569543538</v>
      </c>
      <c r="J271" s="16"/>
      <c r="K271" s="59">
        <f t="shared" si="28"/>
        <v>16772421.25163329</v>
      </c>
    </row>
    <row r="272" spans="1:11" ht="12.75">
      <c r="A272" s="11">
        <v>3140</v>
      </c>
      <c r="B272" s="12">
        <f t="shared" si="29"/>
        <v>3.496929648073215</v>
      </c>
      <c r="C272" s="13">
        <v>80</v>
      </c>
      <c r="D272" s="12">
        <v>10000</v>
      </c>
      <c r="E272" s="13">
        <v>22.89</v>
      </c>
      <c r="F272" s="13">
        <f t="shared" si="25"/>
        <v>3.376978863899314</v>
      </c>
      <c r="G272" s="12">
        <f t="shared" si="26"/>
        <v>2382.203530241323</v>
      </c>
      <c r="H272" s="14">
        <f t="shared" si="24"/>
        <v>0.7586635446628417</v>
      </c>
      <c r="I272" s="15">
        <f t="shared" si="27"/>
        <v>-0.2413364553371583</v>
      </c>
      <c r="J272" s="16"/>
      <c r="K272" s="59">
        <f t="shared" si="28"/>
        <v>23822035.30241323</v>
      </c>
    </row>
    <row r="273" spans="1:11" ht="12.75">
      <c r="A273" s="11">
        <v>3140</v>
      </c>
      <c r="B273" s="12">
        <f t="shared" si="29"/>
        <v>3.496929648073215</v>
      </c>
      <c r="C273" s="13">
        <v>80</v>
      </c>
      <c r="D273" s="12">
        <v>10000</v>
      </c>
      <c r="E273" s="13">
        <v>23</v>
      </c>
      <c r="F273" s="13">
        <f t="shared" si="25"/>
        <v>3.3459378615571294</v>
      </c>
      <c r="G273" s="12">
        <f t="shared" si="26"/>
        <v>2217.879065062707</v>
      </c>
      <c r="H273" s="14">
        <f t="shared" si="24"/>
        <v>0.7063309124403525</v>
      </c>
      <c r="I273" s="15">
        <f t="shared" si="27"/>
        <v>-0.2936690875596475</v>
      </c>
      <c r="J273" s="16"/>
      <c r="K273" s="59">
        <f t="shared" si="28"/>
        <v>22178790.65062707</v>
      </c>
    </row>
    <row r="274" spans="1:11" ht="12.75">
      <c r="A274" s="11">
        <v>3140</v>
      </c>
      <c r="B274" s="12">
        <f t="shared" si="29"/>
        <v>3.496929648073215</v>
      </c>
      <c r="C274" s="13">
        <v>80</v>
      </c>
      <c r="D274" s="12">
        <v>10000</v>
      </c>
      <c r="E274" s="13">
        <v>23.02</v>
      </c>
      <c r="F274" s="13">
        <f t="shared" si="25"/>
        <v>3.3402940429494596</v>
      </c>
      <c r="G274" s="12">
        <f t="shared" si="26"/>
        <v>2189.243369012402</v>
      </c>
      <c r="H274" s="14">
        <f t="shared" si="24"/>
        <v>0.6972112640166885</v>
      </c>
      <c r="I274" s="15">
        <f t="shared" si="27"/>
        <v>-0.30278873598331146</v>
      </c>
      <c r="J274" s="16"/>
      <c r="K274" s="59">
        <f t="shared" si="28"/>
        <v>21892433.69012402</v>
      </c>
    </row>
    <row r="275" spans="1:11" ht="12.75">
      <c r="A275" s="11">
        <v>3140</v>
      </c>
      <c r="B275" s="12">
        <f t="shared" si="29"/>
        <v>3.496929648073215</v>
      </c>
      <c r="C275" s="13">
        <v>80</v>
      </c>
      <c r="D275" s="12">
        <v>10000</v>
      </c>
      <c r="E275" s="13">
        <v>22.98</v>
      </c>
      <c r="F275" s="13">
        <f t="shared" si="25"/>
        <v>3.3515816801647995</v>
      </c>
      <c r="G275" s="12">
        <f t="shared" si="26"/>
        <v>2246.8893211550326</v>
      </c>
      <c r="H275" s="14">
        <f t="shared" si="24"/>
        <v>0.7155698475016027</v>
      </c>
      <c r="I275" s="15">
        <f t="shared" si="27"/>
        <v>-0.2844301524983973</v>
      </c>
      <c r="J275" s="16"/>
      <c r="K275" s="59">
        <f t="shared" si="28"/>
        <v>22468893.211550325</v>
      </c>
    </row>
    <row r="276" spans="1:11" ht="12.75">
      <c r="A276" s="11">
        <v>3140</v>
      </c>
      <c r="B276" s="12">
        <f t="shared" si="29"/>
        <v>3.496929648073215</v>
      </c>
      <c r="C276" s="13">
        <v>80</v>
      </c>
      <c r="D276" s="12">
        <v>10000</v>
      </c>
      <c r="E276" s="13">
        <v>22.99</v>
      </c>
      <c r="F276" s="13">
        <f t="shared" si="25"/>
        <v>3.348759770860965</v>
      </c>
      <c r="G276" s="12">
        <f t="shared" si="26"/>
        <v>2232.3370683888033</v>
      </c>
      <c r="H276" s="14">
        <f t="shared" si="24"/>
        <v>0.710935372098345</v>
      </c>
      <c r="I276" s="15">
        <f t="shared" si="27"/>
        <v>-0.289064627901655</v>
      </c>
      <c r="J276" s="16"/>
      <c r="K276" s="59">
        <f t="shared" si="28"/>
        <v>22323370.683888033</v>
      </c>
    </row>
    <row r="277" spans="1:11" ht="12.75">
      <c r="A277" s="17">
        <v>3140</v>
      </c>
      <c r="B277" s="18">
        <f t="shared" si="29"/>
        <v>3.496929648073215</v>
      </c>
      <c r="C277" s="19">
        <v>80</v>
      </c>
      <c r="D277" s="18">
        <v>10000</v>
      </c>
      <c r="E277" s="19">
        <v>22.91</v>
      </c>
      <c r="F277" s="19">
        <f t="shared" si="25"/>
        <v>3.3713350452916444</v>
      </c>
      <c r="G277" s="18">
        <f t="shared" si="26"/>
        <v>2351.4461921625557</v>
      </c>
      <c r="H277" s="20">
        <f t="shared" si="24"/>
        <v>0.7488682140645082</v>
      </c>
      <c r="I277" s="21">
        <f t="shared" si="27"/>
        <v>-0.2511317859354918</v>
      </c>
      <c r="J277" s="22"/>
      <c r="K277" s="59">
        <f t="shared" si="28"/>
        <v>23514461.92162556</v>
      </c>
    </row>
    <row r="278" spans="1:11" ht="12.75">
      <c r="A278" s="5">
        <v>3140</v>
      </c>
      <c r="B278" s="6">
        <f t="shared" si="29"/>
        <v>3.496929648073215</v>
      </c>
      <c r="C278" s="7">
        <v>70</v>
      </c>
      <c r="D278" s="6">
        <v>10000</v>
      </c>
      <c r="E278" s="7">
        <v>23.5</v>
      </c>
      <c r="F278" s="7">
        <f t="shared" si="25"/>
        <v>3.2048423963653807</v>
      </c>
      <c r="G278" s="6">
        <f t="shared" si="26"/>
        <v>1602.6636852595823</v>
      </c>
      <c r="H278" s="8">
        <f t="shared" si="24"/>
        <v>0.5104024475348988</v>
      </c>
      <c r="I278" s="9">
        <f t="shared" si="27"/>
        <v>-0.48959755246510117</v>
      </c>
      <c r="J278" s="10">
        <f>STDEV(G278:G289)/AVERAGE(G278:G289)</f>
        <v>0.18165770770293962</v>
      </c>
      <c r="K278" s="59">
        <f t="shared" si="28"/>
        <v>16026636.852595823</v>
      </c>
    </row>
    <row r="279" spans="1:11" ht="12.75">
      <c r="A279" s="11">
        <v>3140</v>
      </c>
      <c r="B279" s="12">
        <f t="shared" si="29"/>
        <v>3.496929648073215</v>
      </c>
      <c r="C279" s="13">
        <v>70</v>
      </c>
      <c r="D279" s="12">
        <v>10000</v>
      </c>
      <c r="E279" s="13">
        <v>23.71</v>
      </c>
      <c r="F279" s="13">
        <f t="shared" si="25"/>
        <v>3.145582300984846</v>
      </c>
      <c r="G279" s="12">
        <f t="shared" si="26"/>
        <v>1398.2418640710262</v>
      </c>
      <c r="H279" s="14">
        <f t="shared" si="24"/>
        <v>0.44529995671051786</v>
      </c>
      <c r="I279" s="15">
        <f t="shared" si="27"/>
        <v>-0.5547000432894822</v>
      </c>
      <c r="J279" s="16"/>
      <c r="K279" s="59">
        <f t="shared" si="28"/>
        <v>13982418.64071026</v>
      </c>
    </row>
    <row r="280" spans="1:11" ht="12.75">
      <c r="A280" s="11">
        <v>3140</v>
      </c>
      <c r="B280" s="12">
        <f t="shared" si="29"/>
        <v>3.496929648073215</v>
      </c>
      <c r="C280" s="13">
        <v>70</v>
      </c>
      <c r="D280" s="12">
        <v>10000</v>
      </c>
      <c r="E280" s="13">
        <v>23.53</v>
      </c>
      <c r="F280" s="13">
        <f t="shared" si="25"/>
        <v>3.1963766684538757</v>
      </c>
      <c r="G280" s="12">
        <f t="shared" si="26"/>
        <v>1571.725388336575</v>
      </c>
      <c r="H280" s="14">
        <f t="shared" si="24"/>
        <v>0.5005494867313933</v>
      </c>
      <c r="I280" s="15">
        <f t="shared" si="27"/>
        <v>-0.4994505132686067</v>
      </c>
      <c r="J280" s="16"/>
      <c r="K280" s="59">
        <f t="shared" si="28"/>
        <v>15717253.88336575</v>
      </c>
    </row>
    <row r="281" spans="1:11" ht="12.75">
      <c r="A281" s="11">
        <v>3140</v>
      </c>
      <c r="B281" s="12">
        <f t="shared" si="29"/>
        <v>3.496929648073215</v>
      </c>
      <c r="C281" s="13">
        <v>70</v>
      </c>
      <c r="D281" s="12">
        <v>10000</v>
      </c>
      <c r="E281" s="13">
        <v>23.79</v>
      </c>
      <c r="F281" s="13">
        <f t="shared" si="25"/>
        <v>3.1230070265541667</v>
      </c>
      <c r="G281" s="12">
        <f t="shared" si="26"/>
        <v>1327.4159341354946</v>
      </c>
      <c r="H281" s="14">
        <f t="shared" si="24"/>
        <v>0.42274392806862887</v>
      </c>
      <c r="I281" s="15">
        <f t="shared" si="27"/>
        <v>-0.5772560719313711</v>
      </c>
      <c r="J281" s="16"/>
      <c r="K281" s="59">
        <f t="shared" si="28"/>
        <v>13274159.341354946</v>
      </c>
    </row>
    <row r="282" spans="1:11" ht="12.75">
      <c r="A282" s="11">
        <v>3140</v>
      </c>
      <c r="B282" s="12">
        <f t="shared" si="29"/>
        <v>3.496929648073215</v>
      </c>
      <c r="C282" s="13">
        <v>70</v>
      </c>
      <c r="D282" s="12">
        <v>10000</v>
      </c>
      <c r="E282" s="13">
        <v>23.77</v>
      </c>
      <c r="F282" s="13">
        <f t="shared" si="25"/>
        <v>3.1286508451618364</v>
      </c>
      <c r="G282" s="12">
        <f t="shared" si="26"/>
        <v>1344.7787727126342</v>
      </c>
      <c r="H282" s="14">
        <f t="shared" si="24"/>
        <v>0.4282734944944695</v>
      </c>
      <c r="I282" s="15">
        <f t="shared" si="27"/>
        <v>-0.5717265055055305</v>
      </c>
      <c r="J282" s="16"/>
      <c r="K282" s="59">
        <f t="shared" si="28"/>
        <v>13447787.727126343</v>
      </c>
    </row>
    <row r="283" spans="1:11" ht="12.75">
      <c r="A283" s="11">
        <v>3140</v>
      </c>
      <c r="B283" s="12">
        <f t="shared" si="29"/>
        <v>3.496929648073215</v>
      </c>
      <c r="C283" s="13">
        <v>70</v>
      </c>
      <c r="D283" s="12">
        <v>10000</v>
      </c>
      <c r="E283" s="13">
        <v>23.7</v>
      </c>
      <c r="F283" s="13">
        <f t="shared" si="25"/>
        <v>3.1484042102886813</v>
      </c>
      <c r="G283" s="12">
        <f t="shared" si="26"/>
        <v>1407.356781940027</v>
      </c>
      <c r="H283" s="14">
        <f t="shared" si="24"/>
        <v>0.44820279679618696</v>
      </c>
      <c r="I283" s="15">
        <f t="shared" si="27"/>
        <v>-0.551797203203813</v>
      </c>
      <c r="J283" s="16"/>
      <c r="K283" s="59">
        <f t="shared" si="28"/>
        <v>14073567.819400271</v>
      </c>
    </row>
    <row r="284" spans="1:11" ht="12.75">
      <c r="A284" s="11">
        <v>3140</v>
      </c>
      <c r="B284" s="12">
        <f t="shared" si="29"/>
        <v>3.496929648073215</v>
      </c>
      <c r="C284" s="13">
        <v>70</v>
      </c>
      <c r="D284" s="12">
        <v>10000</v>
      </c>
      <c r="E284" s="13">
        <v>23.13</v>
      </c>
      <c r="F284" s="13">
        <f t="shared" si="25"/>
        <v>3.3092530406072753</v>
      </c>
      <c r="G284" s="12">
        <f t="shared" si="26"/>
        <v>2038.2293010740734</v>
      </c>
      <c r="H284" s="14">
        <f t="shared" si="24"/>
        <v>0.6491176118070298</v>
      </c>
      <c r="I284" s="15">
        <f t="shared" si="27"/>
        <v>-0.35088238819297024</v>
      </c>
      <c r="J284" s="16"/>
      <c r="K284" s="59">
        <f t="shared" si="28"/>
        <v>20382293.010740735</v>
      </c>
    </row>
    <row r="285" spans="1:11" ht="12.75">
      <c r="A285" s="11">
        <v>3140</v>
      </c>
      <c r="B285" s="12">
        <f t="shared" si="29"/>
        <v>3.496929648073215</v>
      </c>
      <c r="C285" s="13">
        <v>70</v>
      </c>
      <c r="D285" s="12">
        <v>10000</v>
      </c>
      <c r="E285" s="13">
        <v>23.26</v>
      </c>
      <c r="F285" s="13">
        <f t="shared" si="25"/>
        <v>3.2725682196574195</v>
      </c>
      <c r="G285" s="12">
        <f t="shared" si="26"/>
        <v>1873.1312943068124</v>
      </c>
      <c r="H285" s="14">
        <f t="shared" si="24"/>
        <v>0.5965386287601313</v>
      </c>
      <c r="I285" s="15">
        <f t="shared" si="27"/>
        <v>-0.4034613712398687</v>
      </c>
      <c r="J285" s="16"/>
      <c r="K285" s="59">
        <f t="shared" si="28"/>
        <v>18731312.943068124</v>
      </c>
    </row>
    <row r="286" spans="1:11" ht="12.75">
      <c r="A286" s="11">
        <v>3140</v>
      </c>
      <c r="B286" s="12">
        <f t="shared" si="29"/>
        <v>3.496929648073215</v>
      </c>
      <c r="C286" s="13">
        <v>70</v>
      </c>
      <c r="D286" s="12">
        <v>10000</v>
      </c>
      <c r="E286" s="13">
        <v>23.5</v>
      </c>
      <c r="F286" s="13">
        <f t="shared" si="25"/>
        <v>3.2048423963653807</v>
      </c>
      <c r="G286" s="12">
        <f t="shared" si="26"/>
        <v>1602.6636852595823</v>
      </c>
      <c r="H286" s="14">
        <f t="shared" si="24"/>
        <v>0.5104024475348988</v>
      </c>
      <c r="I286" s="15">
        <f t="shared" si="27"/>
        <v>-0.48959755246510117</v>
      </c>
      <c r="J286" s="16"/>
      <c r="K286" s="59">
        <f t="shared" si="28"/>
        <v>16026636.852595823</v>
      </c>
    </row>
    <row r="287" spans="1:11" ht="12.75">
      <c r="A287" s="11">
        <v>3140</v>
      </c>
      <c r="B287" s="12">
        <f t="shared" si="29"/>
        <v>3.496929648073215</v>
      </c>
      <c r="C287" s="13">
        <v>70</v>
      </c>
      <c r="D287" s="12">
        <v>10000</v>
      </c>
      <c r="E287" s="13">
        <v>23.59</v>
      </c>
      <c r="F287" s="13">
        <f t="shared" si="25"/>
        <v>3.179445212630866</v>
      </c>
      <c r="G287" s="12">
        <f t="shared" si="26"/>
        <v>1511.6289914354777</v>
      </c>
      <c r="H287" s="14">
        <f t="shared" si="24"/>
        <v>0.48141050682658526</v>
      </c>
      <c r="I287" s="15">
        <f t="shared" si="27"/>
        <v>-0.5185894931734147</v>
      </c>
      <c r="J287" s="16"/>
      <c r="K287" s="59">
        <f t="shared" si="28"/>
        <v>15116289.914354777</v>
      </c>
    </row>
    <row r="288" spans="1:11" ht="12.75">
      <c r="A288" s="11">
        <v>3140</v>
      </c>
      <c r="B288" s="12">
        <f t="shared" si="29"/>
        <v>3.496929648073215</v>
      </c>
      <c r="C288" s="13">
        <v>70</v>
      </c>
      <c r="D288" s="12">
        <v>10000</v>
      </c>
      <c r="E288" s="13">
        <v>23.69</v>
      </c>
      <c r="F288" s="13">
        <f t="shared" si="25"/>
        <v>3.1512261195925158</v>
      </c>
      <c r="G288" s="12">
        <f t="shared" si="26"/>
        <v>1416.5311185189737</v>
      </c>
      <c r="H288" s="14">
        <f t="shared" si="24"/>
        <v>0.4511245600378897</v>
      </c>
      <c r="I288" s="15">
        <f t="shared" si="27"/>
        <v>-0.5488754399621103</v>
      </c>
      <c r="J288" s="16"/>
      <c r="K288" s="59">
        <f t="shared" si="28"/>
        <v>14165311.185189737</v>
      </c>
    </row>
    <row r="289" spans="1:11" ht="12.75">
      <c r="A289" s="17">
        <v>3140</v>
      </c>
      <c r="B289" s="18">
        <f t="shared" si="29"/>
        <v>3.496929648073215</v>
      </c>
      <c r="C289" s="19">
        <v>70</v>
      </c>
      <c r="D289" s="18">
        <v>10000</v>
      </c>
      <c r="E289" s="19">
        <v>22.98</v>
      </c>
      <c r="F289" s="19">
        <f t="shared" si="25"/>
        <v>3.3515816801647995</v>
      </c>
      <c r="G289" s="18">
        <f t="shared" si="26"/>
        <v>2246.8893211550326</v>
      </c>
      <c r="H289" s="20">
        <f t="shared" si="24"/>
        <v>0.7155698475016027</v>
      </c>
      <c r="I289" s="21">
        <f t="shared" si="27"/>
        <v>-0.2844301524983973</v>
      </c>
      <c r="J289" s="22"/>
      <c r="K289" s="59">
        <f t="shared" si="28"/>
        <v>22468893.211550325</v>
      </c>
    </row>
    <row r="290" spans="1:11" ht="12.75">
      <c r="A290" s="5">
        <v>3140</v>
      </c>
      <c r="B290" s="6">
        <f t="shared" si="29"/>
        <v>3.496929648073215</v>
      </c>
      <c r="C290" s="7">
        <v>60</v>
      </c>
      <c r="D290" s="6">
        <v>10000</v>
      </c>
      <c r="E290" s="7">
        <v>24.15</v>
      </c>
      <c r="F290" s="7">
        <f t="shared" si="25"/>
        <v>3.021418291616108</v>
      </c>
      <c r="G290" s="6">
        <f t="shared" si="26"/>
        <v>1050.5537845498743</v>
      </c>
      <c r="H290" s="8">
        <f t="shared" si="24"/>
        <v>0.3345712689649281</v>
      </c>
      <c r="I290" s="9">
        <f t="shared" si="27"/>
        <v>-0.6654287310350719</v>
      </c>
      <c r="J290" s="10">
        <f>STDEV(G290:G301)/AVERAGE(G290:G301)</f>
        <v>0.14519330954233886</v>
      </c>
      <c r="K290" s="59">
        <f t="shared" si="28"/>
        <v>10505537.845498743</v>
      </c>
    </row>
    <row r="291" spans="1:11" ht="12.75">
      <c r="A291" s="11">
        <v>3140</v>
      </c>
      <c r="B291" s="12">
        <f t="shared" si="29"/>
        <v>3.496929648073215</v>
      </c>
      <c r="C291" s="13">
        <v>60</v>
      </c>
      <c r="D291" s="12">
        <v>10000</v>
      </c>
      <c r="E291" s="13">
        <v>23.83</v>
      </c>
      <c r="F291" s="13">
        <f t="shared" si="25"/>
        <v>3.111719389338827</v>
      </c>
      <c r="G291" s="12">
        <f t="shared" si="26"/>
        <v>1293.359892882335</v>
      </c>
      <c r="H291" s="14">
        <f t="shared" si="24"/>
        <v>0.4118980550580685</v>
      </c>
      <c r="I291" s="15">
        <f t="shared" si="27"/>
        <v>-0.5881019449419316</v>
      </c>
      <c r="J291" s="16"/>
      <c r="K291" s="59">
        <f t="shared" si="28"/>
        <v>12933598.92882335</v>
      </c>
    </row>
    <row r="292" spans="1:11" ht="12.75">
      <c r="A292" s="11">
        <v>3140</v>
      </c>
      <c r="B292" s="12">
        <f t="shared" si="29"/>
        <v>3.496929648073215</v>
      </c>
      <c r="C292" s="13">
        <v>60</v>
      </c>
      <c r="D292" s="12">
        <v>10000</v>
      </c>
      <c r="E292" s="13">
        <v>23.91</v>
      </c>
      <c r="F292" s="13">
        <f t="shared" si="25"/>
        <v>3.0891441149081467</v>
      </c>
      <c r="G292" s="12">
        <f t="shared" si="26"/>
        <v>1227.8466083007909</v>
      </c>
      <c r="H292" s="14">
        <f t="shared" si="24"/>
        <v>0.39103395168814997</v>
      </c>
      <c r="I292" s="15">
        <f t="shared" si="27"/>
        <v>-0.60896604831185</v>
      </c>
      <c r="J292" s="16"/>
      <c r="K292" s="59">
        <f t="shared" si="28"/>
        <v>12278466.08300791</v>
      </c>
    </row>
    <row r="293" spans="1:11" ht="12.75">
      <c r="A293" s="11">
        <v>3140</v>
      </c>
      <c r="B293" s="12">
        <f t="shared" si="29"/>
        <v>3.496929648073215</v>
      </c>
      <c r="C293" s="13">
        <v>60</v>
      </c>
      <c r="D293" s="12">
        <v>10000</v>
      </c>
      <c r="E293" s="13">
        <v>24.29</v>
      </c>
      <c r="F293" s="13">
        <f t="shared" si="25"/>
        <v>2.981911561362418</v>
      </c>
      <c r="G293" s="12">
        <f t="shared" si="26"/>
        <v>959.2052814717982</v>
      </c>
      <c r="H293" s="14">
        <f t="shared" si="24"/>
        <v>0.3054793890037574</v>
      </c>
      <c r="I293" s="15">
        <f t="shared" si="27"/>
        <v>-0.6945206109962426</v>
      </c>
      <c r="J293" s="16"/>
      <c r="K293" s="59">
        <f t="shared" si="28"/>
        <v>9592052.814717982</v>
      </c>
    </row>
    <row r="294" spans="1:11" ht="12.75">
      <c r="A294" s="11">
        <v>3140</v>
      </c>
      <c r="B294" s="12">
        <f t="shared" si="29"/>
        <v>3.496929648073215</v>
      </c>
      <c r="C294" s="13">
        <v>60</v>
      </c>
      <c r="D294" s="12">
        <v>10000</v>
      </c>
      <c r="E294" s="13">
        <v>24.26</v>
      </c>
      <c r="F294" s="13">
        <f t="shared" si="25"/>
        <v>2.990377289273922</v>
      </c>
      <c r="G294" s="12">
        <f t="shared" si="26"/>
        <v>978.0865555343725</v>
      </c>
      <c r="H294" s="14">
        <f t="shared" si="24"/>
        <v>0.3114925336096728</v>
      </c>
      <c r="I294" s="15">
        <f t="shared" si="27"/>
        <v>-0.6885074663903272</v>
      </c>
      <c r="J294" s="16"/>
      <c r="K294" s="59">
        <f t="shared" si="28"/>
        <v>9780865.555343725</v>
      </c>
    </row>
    <row r="295" spans="1:11" ht="12.75">
      <c r="A295" s="11">
        <v>3140</v>
      </c>
      <c r="B295" s="12">
        <f t="shared" si="29"/>
        <v>3.496929648073215</v>
      </c>
      <c r="C295" s="13">
        <v>60</v>
      </c>
      <c r="D295" s="12">
        <v>10000</v>
      </c>
      <c r="E295" s="13">
        <v>24.12</v>
      </c>
      <c r="F295" s="13">
        <f t="shared" si="25"/>
        <v>3.029884019527612</v>
      </c>
      <c r="G295" s="12">
        <f t="shared" si="26"/>
        <v>1071.233188955492</v>
      </c>
      <c r="H295" s="14">
        <f t="shared" si="24"/>
        <v>0.34115706654633504</v>
      </c>
      <c r="I295" s="15">
        <f t="shared" si="27"/>
        <v>-0.658842933453665</v>
      </c>
      <c r="J295" s="16"/>
      <c r="K295" s="59">
        <f t="shared" si="28"/>
        <v>10712331.889554922</v>
      </c>
    </row>
    <row r="296" spans="1:11" ht="12.75">
      <c r="A296" s="11">
        <v>3140</v>
      </c>
      <c r="B296" s="12">
        <f t="shared" si="29"/>
        <v>3.496929648073215</v>
      </c>
      <c r="C296" s="13">
        <v>60</v>
      </c>
      <c r="D296" s="12">
        <v>10000</v>
      </c>
      <c r="E296" s="13">
        <v>23.86</v>
      </c>
      <c r="F296" s="13">
        <f t="shared" si="25"/>
        <v>3.103253661427322</v>
      </c>
      <c r="G296" s="12">
        <f t="shared" si="26"/>
        <v>1268.3924884528637</v>
      </c>
      <c r="H296" s="14">
        <f t="shared" si="24"/>
        <v>0.4039466523735235</v>
      </c>
      <c r="I296" s="15">
        <f t="shared" si="27"/>
        <v>-0.5960533476264764</v>
      </c>
      <c r="J296" s="16"/>
      <c r="K296" s="59">
        <f t="shared" si="28"/>
        <v>12683924.884528637</v>
      </c>
    </row>
    <row r="297" spans="1:11" ht="12.75">
      <c r="A297" s="11">
        <v>3140</v>
      </c>
      <c r="B297" s="12">
        <f t="shared" si="29"/>
        <v>3.496929648073215</v>
      </c>
      <c r="C297" s="13">
        <v>60</v>
      </c>
      <c r="D297" s="12">
        <v>10000</v>
      </c>
      <c r="E297" s="13">
        <v>24.1</v>
      </c>
      <c r="F297" s="13">
        <f t="shared" si="25"/>
        <v>3.0355278381352817</v>
      </c>
      <c r="G297" s="12">
        <f t="shared" si="26"/>
        <v>1085.2451112625888</v>
      </c>
      <c r="H297" s="14">
        <f t="shared" si="24"/>
        <v>0.34561946218553785</v>
      </c>
      <c r="I297" s="15">
        <f t="shared" si="27"/>
        <v>-0.6543805378144621</v>
      </c>
      <c r="J297" s="16"/>
      <c r="K297" s="59">
        <f t="shared" si="28"/>
        <v>10852451.112625888</v>
      </c>
    </row>
    <row r="298" spans="1:11" ht="12.75">
      <c r="A298" s="11">
        <v>3140</v>
      </c>
      <c r="B298" s="12">
        <f t="shared" si="29"/>
        <v>3.496929648073215</v>
      </c>
      <c r="C298" s="13">
        <v>60</v>
      </c>
      <c r="D298" s="12">
        <v>10000</v>
      </c>
      <c r="E298" s="13">
        <v>23.76</v>
      </c>
      <c r="F298" s="13">
        <f t="shared" si="25"/>
        <v>3.131472754465671</v>
      </c>
      <c r="G298" s="12">
        <f t="shared" si="26"/>
        <v>1353.5451731332023</v>
      </c>
      <c r="H298" s="14">
        <f t="shared" si="24"/>
        <v>0.4310653417621663</v>
      </c>
      <c r="I298" s="15">
        <f t="shared" si="27"/>
        <v>-0.5689346582378336</v>
      </c>
      <c r="J298" s="16"/>
      <c r="K298" s="59">
        <f t="shared" si="28"/>
        <v>13535451.731332023</v>
      </c>
    </row>
    <row r="299" spans="1:11" ht="12.75">
      <c r="A299" s="11">
        <v>3140</v>
      </c>
      <c r="B299" s="12">
        <f t="shared" si="29"/>
        <v>3.496929648073215</v>
      </c>
      <c r="C299" s="13">
        <v>60</v>
      </c>
      <c r="D299" s="12">
        <v>10000</v>
      </c>
      <c r="E299" s="13">
        <v>23.86</v>
      </c>
      <c r="F299" s="13">
        <f t="shared" si="25"/>
        <v>3.103253661427322</v>
      </c>
      <c r="G299" s="12">
        <f t="shared" si="26"/>
        <v>1268.3924884528637</v>
      </c>
      <c r="H299" s="14">
        <f t="shared" si="24"/>
        <v>0.4039466523735235</v>
      </c>
      <c r="I299" s="15">
        <f t="shared" si="27"/>
        <v>-0.5960533476264764</v>
      </c>
      <c r="J299" s="16"/>
      <c r="K299" s="59">
        <f t="shared" si="28"/>
        <v>12683924.884528637</v>
      </c>
    </row>
    <row r="300" spans="1:11" ht="12.75">
      <c r="A300" s="11">
        <v>3140</v>
      </c>
      <c r="B300" s="12">
        <f t="shared" si="29"/>
        <v>3.496929648073215</v>
      </c>
      <c r="C300" s="13">
        <v>60</v>
      </c>
      <c r="D300" s="12">
        <v>10000</v>
      </c>
      <c r="E300" s="13">
        <v>23.83</v>
      </c>
      <c r="F300" s="13">
        <f t="shared" si="25"/>
        <v>3.111719389338827</v>
      </c>
      <c r="G300" s="12">
        <f t="shared" si="26"/>
        <v>1293.359892882335</v>
      </c>
      <c r="H300" s="14">
        <f t="shared" si="24"/>
        <v>0.4118980550580685</v>
      </c>
      <c r="I300" s="15">
        <f t="shared" si="27"/>
        <v>-0.5881019449419316</v>
      </c>
      <c r="J300" s="16"/>
      <c r="K300" s="59">
        <f t="shared" si="28"/>
        <v>12933598.92882335</v>
      </c>
    </row>
    <row r="301" spans="1:11" ht="12.75">
      <c r="A301" s="17">
        <v>3140</v>
      </c>
      <c r="B301" s="18">
        <f t="shared" si="29"/>
        <v>3.496929648073215</v>
      </c>
      <c r="C301" s="19">
        <v>60</v>
      </c>
      <c r="D301" s="18">
        <v>10000</v>
      </c>
      <c r="E301" s="19">
        <v>23.55</v>
      </c>
      <c r="F301" s="19">
        <f t="shared" si="25"/>
        <v>3.1907328498462055</v>
      </c>
      <c r="G301" s="18">
        <f t="shared" si="26"/>
        <v>1551.4323745271477</v>
      </c>
      <c r="H301" s="20">
        <f t="shared" si="24"/>
        <v>0.4940867434799833</v>
      </c>
      <c r="I301" s="21">
        <f t="shared" si="27"/>
        <v>-0.5059132565200166</v>
      </c>
      <c r="J301" s="22"/>
      <c r="K301" s="59">
        <f t="shared" si="28"/>
        <v>15514323.745271476</v>
      </c>
    </row>
    <row r="302" spans="1:11" ht="12.75">
      <c r="A302" s="5">
        <v>314</v>
      </c>
      <c r="B302" s="6">
        <f t="shared" si="29"/>
        <v>2.496929648073215</v>
      </c>
      <c r="C302" s="7">
        <v>100</v>
      </c>
      <c r="D302" s="6">
        <v>100000</v>
      </c>
      <c r="E302" s="7">
        <v>26.34</v>
      </c>
      <c r="F302" s="7">
        <f t="shared" si="25"/>
        <v>2.403420154076248</v>
      </c>
      <c r="G302" s="6">
        <f t="shared" si="26"/>
        <v>253.17461258154955</v>
      </c>
      <c r="H302" s="8">
        <f t="shared" si="24"/>
        <v>0.8062885751004762</v>
      </c>
      <c r="I302" s="9">
        <f t="shared" si="27"/>
        <v>-0.19371142489952375</v>
      </c>
      <c r="J302" s="10">
        <f>STDEV(G302:G313)/AVERAGE(G302:G313)</f>
        <v>0.2193198467816631</v>
      </c>
      <c r="K302" s="59">
        <f t="shared" si="28"/>
        <v>25317461.258154955</v>
      </c>
    </row>
    <row r="303" spans="1:11" ht="12.75">
      <c r="A303" s="11">
        <v>314</v>
      </c>
      <c r="B303" s="12">
        <f t="shared" si="29"/>
        <v>2.496929648073215</v>
      </c>
      <c r="C303" s="13">
        <v>100</v>
      </c>
      <c r="D303" s="12">
        <v>100000</v>
      </c>
      <c r="E303" s="13">
        <v>25.92</v>
      </c>
      <c r="F303" s="13">
        <f t="shared" si="25"/>
        <v>2.5219403448373163</v>
      </c>
      <c r="G303" s="12">
        <f t="shared" si="26"/>
        <v>332.61386195390367</v>
      </c>
      <c r="H303" s="14">
        <f t="shared" si="24"/>
        <v>1.0592798151398206</v>
      </c>
      <c r="I303" s="15">
        <f t="shared" si="27"/>
        <v>0.05927981513982061</v>
      </c>
      <c r="J303" s="16"/>
      <c r="K303" s="59">
        <f t="shared" si="28"/>
        <v>33261386.195390366</v>
      </c>
    </row>
    <row r="304" spans="1:11" ht="12.75">
      <c r="A304" s="11">
        <v>314</v>
      </c>
      <c r="B304" s="12">
        <f t="shared" si="29"/>
        <v>2.496929648073215</v>
      </c>
      <c r="C304" s="13">
        <v>100</v>
      </c>
      <c r="D304" s="12">
        <v>100000</v>
      </c>
      <c r="E304" s="13">
        <v>26.18</v>
      </c>
      <c r="F304" s="13">
        <f t="shared" si="25"/>
        <v>2.4485707029376074</v>
      </c>
      <c r="G304" s="12">
        <f t="shared" si="26"/>
        <v>280.9122659393013</v>
      </c>
      <c r="H304" s="14">
        <f t="shared" si="24"/>
        <v>0.894625050762106</v>
      </c>
      <c r="I304" s="15">
        <f t="shared" si="27"/>
        <v>-0.10537494923789403</v>
      </c>
      <c r="J304" s="16"/>
      <c r="K304" s="59">
        <f t="shared" si="28"/>
        <v>28091226.59393013</v>
      </c>
    </row>
    <row r="305" spans="1:11" ht="12.75">
      <c r="A305" s="11">
        <v>314</v>
      </c>
      <c r="B305" s="12">
        <f t="shared" si="29"/>
        <v>2.496929648073215</v>
      </c>
      <c r="C305" s="13">
        <v>100</v>
      </c>
      <c r="D305" s="12">
        <v>100000</v>
      </c>
      <c r="E305" s="13">
        <v>26.05</v>
      </c>
      <c r="F305" s="13">
        <f t="shared" si="25"/>
        <v>2.485255523887462</v>
      </c>
      <c r="G305" s="12">
        <f t="shared" si="26"/>
        <v>305.67190522567336</v>
      </c>
      <c r="H305" s="14">
        <f t="shared" si="24"/>
        <v>0.9734774051773036</v>
      </c>
      <c r="I305" s="15">
        <f t="shared" si="27"/>
        <v>-0.026522594822696366</v>
      </c>
      <c r="J305" s="16"/>
      <c r="K305" s="59">
        <f t="shared" si="28"/>
        <v>30567190.522567336</v>
      </c>
    </row>
    <row r="306" spans="1:11" ht="12.75">
      <c r="A306" s="11">
        <v>314</v>
      </c>
      <c r="B306" s="12">
        <f t="shared" si="29"/>
        <v>2.496929648073215</v>
      </c>
      <c r="C306" s="13">
        <v>100</v>
      </c>
      <c r="D306" s="12">
        <v>100000</v>
      </c>
      <c r="E306" s="13">
        <v>26.29</v>
      </c>
      <c r="F306" s="13">
        <f t="shared" si="25"/>
        <v>2.417529700595423</v>
      </c>
      <c r="G306" s="12">
        <f t="shared" si="26"/>
        <v>261.53493009180045</v>
      </c>
      <c r="H306" s="14">
        <f t="shared" si="24"/>
        <v>0.8329137901012753</v>
      </c>
      <c r="I306" s="15">
        <f t="shared" si="27"/>
        <v>-0.1670862098987247</v>
      </c>
      <c r="J306" s="16"/>
      <c r="K306" s="59">
        <f t="shared" si="28"/>
        <v>26153493.009180043</v>
      </c>
    </row>
    <row r="307" spans="1:11" ht="12.75">
      <c r="A307" s="11">
        <v>314</v>
      </c>
      <c r="B307" s="12">
        <f t="shared" si="29"/>
        <v>2.496929648073215</v>
      </c>
      <c r="C307" s="13">
        <v>100</v>
      </c>
      <c r="D307" s="12">
        <v>100000</v>
      </c>
      <c r="E307" s="13">
        <v>26.04</v>
      </c>
      <c r="F307" s="13">
        <f t="shared" si="25"/>
        <v>2.4880774331912976</v>
      </c>
      <c r="G307" s="12">
        <f t="shared" si="26"/>
        <v>307.66453209702263</v>
      </c>
      <c r="H307" s="14">
        <f t="shared" si="24"/>
        <v>0.9798233506274606</v>
      </c>
      <c r="I307" s="15">
        <f t="shared" si="27"/>
        <v>-0.02017664937253938</v>
      </c>
      <c r="J307" s="16"/>
      <c r="K307" s="59">
        <f t="shared" si="28"/>
        <v>30766453.209702265</v>
      </c>
    </row>
    <row r="308" spans="1:11" ht="12.75">
      <c r="A308" s="11">
        <v>314</v>
      </c>
      <c r="B308" s="12">
        <f t="shared" si="29"/>
        <v>2.496929648073215</v>
      </c>
      <c r="C308" s="13">
        <v>100</v>
      </c>
      <c r="D308" s="12">
        <v>100000</v>
      </c>
      <c r="E308" s="13">
        <v>25.73</v>
      </c>
      <c r="F308" s="13">
        <f t="shared" si="25"/>
        <v>2.5755566216101813</v>
      </c>
      <c r="G308" s="12">
        <f t="shared" si="26"/>
        <v>376.3194121176837</v>
      </c>
      <c r="H308" s="14">
        <f t="shared" si="24"/>
        <v>1.1984694653429417</v>
      </c>
      <c r="I308" s="15">
        <f t="shared" si="27"/>
        <v>0.19846946534294174</v>
      </c>
      <c r="J308" s="16"/>
      <c r="K308" s="59">
        <f t="shared" si="28"/>
        <v>37631941.211768374</v>
      </c>
    </row>
    <row r="309" spans="1:11" ht="12.75">
      <c r="A309" s="11">
        <v>314</v>
      </c>
      <c r="B309" s="12">
        <f t="shared" si="29"/>
        <v>2.496929648073215</v>
      </c>
      <c r="C309" s="13">
        <v>100</v>
      </c>
      <c r="D309" s="12">
        <v>100000</v>
      </c>
      <c r="E309" s="13">
        <v>25.6</v>
      </c>
      <c r="F309" s="13">
        <f t="shared" si="25"/>
        <v>2.6122414425600358</v>
      </c>
      <c r="G309" s="12">
        <f t="shared" si="26"/>
        <v>409.4882481930253</v>
      </c>
      <c r="H309" s="14">
        <f t="shared" si="24"/>
        <v>1.3041027012516728</v>
      </c>
      <c r="I309" s="15">
        <f t="shared" si="27"/>
        <v>0.3041027012516728</v>
      </c>
      <c r="J309" s="16"/>
      <c r="K309" s="59">
        <f t="shared" si="28"/>
        <v>40948824.81930253</v>
      </c>
    </row>
    <row r="310" spans="1:11" ht="12.75">
      <c r="A310" s="11">
        <v>314</v>
      </c>
      <c r="B310" s="12">
        <f t="shared" si="29"/>
        <v>2.496929648073215</v>
      </c>
      <c r="C310" s="13">
        <v>100</v>
      </c>
      <c r="D310" s="12">
        <v>100000</v>
      </c>
      <c r="E310" s="13">
        <v>25.34</v>
      </c>
      <c r="F310" s="13">
        <f t="shared" si="25"/>
        <v>2.6856110844597456</v>
      </c>
      <c r="G310" s="12">
        <f t="shared" si="26"/>
        <v>484.85411343928695</v>
      </c>
      <c r="H310" s="14">
        <f t="shared" si="24"/>
        <v>1.5441213803798948</v>
      </c>
      <c r="I310" s="15">
        <f t="shared" si="27"/>
        <v>0.5441213803798948</v>
      </c>
      <c r="J310" s="16"/>
      <c r="K310" s="59">
        <f t="shared" si="28"/>
        <v>48485411.343928695</v>
      </c>
    </row>
    <row r="311" spans="1:11" ht="12.75">
      <c r="A311" s="11">
        <v>314</v>
      </c>
      <c r="B311" s="12">
        <f t="shared" si="29"/>
        <v>2.496929648073215</v>
      </c>
      <c r="C311" s="13">
        <v>100</v>
      </c>
      <c r="D311" s="12">
        <v>100000</v>
      </c>
      <c r="E311" s="13">
        <v>25.68</v>
      </c>
      <c r="F311" s="13">
        <f t="shared" si="25"/>
        <v>2.5896661681293565</v>
      </c>
      <c r="G311" s="12">
        <f t="shared" si="26"/>
        <v>388.7462101228009</v>
      </c>
      <c r="H311" s="14">
        <f t="shared" si="24"/>
        <v>1.2380452551681558</v>
      </c>
      <c r="I311" s="15">
        <f t="shared" si="27"/>
        <v>0.23804525516815578</v>
      </c>
      <c r="J311" s="16"/>
      <c r="K311" s="59">
        <f t="shared" si="28"/>
        <v>38874621.01228009</v>
      </c>
    </row>
    <row r="312" spans="1:11" ht="12.75">
      <c r="A312" s="11">
        <v>314</v>
      </c>
      <c r="B312" s="12">
        <f t="shared" si="29"/>
        <v>2.496929648073215</v>
      </c>
      <c r="C312" s="13">
        <v>100</v>
      </c>
      <c r="D312" s="12">
        <v>100000</v>
      </c>
      <c r="E312" s="13">
        <v>25.44</v>
      </c>
      <c r="F312" s="13">
        <f t="shared" si="25"/>
        <v>2.6573919914213953</v>
      </c>
      <c r="G312" s="12">
        <f t="shared" si="26"/>
        <v>454.3515264128846</v>
      </c>
      <c r="H312" s="14">
        <f t="shared" si="24"/>
        <v>1.4469793834805242</v>
      </c>
      <c r="I312" s="15">
        <f t="shared" si="27"/>
        <v>0.44697938348052424</v>
      </c>
      <c r="J312" s="16"/>
      <c r="K312" s="59">
        <f t="shared" si="28"/>
        <v>45435152.64128846</v>
      </c>
    </row>
    <row r="313" spans="1:11" ht="12.75">
      <c r="A313" s="17">
        <v>314</v>
      </c>
      <c r="B313" s="18">
        <f t="shared" si="29"/>
        <v>2.496929648073215</v>
      </c>
      <c r="C313" s="19">
        <v>100</v>
      </c>
      <c r="D313" s="18">
        <v>100000</v>
      </c>
      <c r="E313" s="19">
        <v>25.5</v>
      </c>
      <c r="F313" s="19">
        <f t="shared" si="25"/>
        <v>2.6404605355983857</v>
      </c>
      <c r="G313" s="18">
        <f t="shared" si="26"/>
        <v>436.97896892507435</v>
      </c>
      <c r="H313" s="20">
        <f t="shared" si="24"/>
        <v>1.391652767277307</v>
      </c>
      <c r="I313" s="21">
        <f t="shared" si="27"/>
        <v>0.3916527672773069</v>
      </c>
      <c r="J313" s="22"/>
      <c r="K313" s="59">
        <f t="shared" si="28"/>
        <v>43697896.892507434</v>
      </c>
    </row>
    <row r="314" spans="1:11" ht="12.75">
      <c r="A314" s="5">
        <v>314</v>
      </c>
      <c r="B314" s="6">
        <f t="shared" si="29"/>
        <v>2.496929648073215</v>
      </c>
      <c r="C314" s="7">
        <v>90</v>
      </c>
      <c r="D314" s="6">
        <v>100000</v>
      </c>
      <c r="E314" s="7">
        <v>27.01</v>
      </c>
      <c r="F314" s="7">
        <f t="shared" si="25"/>
        <v>2.214352230719304</v>
      </c>
      <c r="G314" s="6">
        <f t="shared" si="26"/>
        <v>163.8144585553926</v>
      </c>
      <c r="H314" s="8">
        <f t="shared" si="24"/>
        <v>0.5217020973101675</v>
      </c>
      <c r="I314" s="9">
        <f t="shared" si="27"/>
        <v>-0.4782979026898325</v>
      </c>
      <c r="J314" s="10">
        <f>STDEV(G314:G325)/AVERAGE(G314:G325)</f>
        <v>0.44818278198223976</v>
      </c>
      <c r="K314" s="59">
        <f t="shared" si="28"/>
        <v>16381445.85553926</v>
      </c>
    </row>
    <row r="315" spans="1:11" ht="12.75">
      <c r="A315" s="11">
        <v>314</v>
      </c>
      <c r="B315" s="12">
        <f t="shared" si="29"/>
        <v>2.496929648073215</v>
      </c>
      <c r="C315" s="13">
        <v>90</v>
      </c>
      <c r="D315" s="12">
        <v>100000</v>
      </c>
      <c r="E315" s="13">
        <v>28.71</v>
      </c>
      <c r="F315" s="13">
        <f t="shared" si="25"/>
        <v>1.7346276490673587</v>
      </c>
      <c r="G315" s="12">
        <f t="shared" si="26"/>
        <v>54.27847647249095</v>
      </c>
      <c r="H315" s="14">
        <f t="shared" si="24"/>
        <v>0.1728613900397801</v>
      </c>
      <c r="I315" s="15">
        <f t="shared" si="27"/>
        <v>-0.8271386099602199</v>
      </c>
      <c r="J315" s="16"/>
      <c r="K315" s="59">
        <f t="shared" si="28"/>
        <v>5427847.647249095</v>
      </c>
    </row>
    <row r="316" spans="1:11" ht="12.75">
      <c r="A316" s="11">
        <v>314</v>
      </c>
      <c r="B316" s="12">
        <f t="shared" si="29"/>
        <v>2.496929648073215</v>
      </c>
      <c r="C316" s="13">
        <v>90</v>
      </c>
      <c r="D316" s="12">
        <v>100000</v>
      </c>
      <c r="E316" s="13">
        <v>27.15</v>
      </c>
      <c r="F316" s="13">
        <f t="shared" si="25"/>
        <v>2.1748455004656155</v>
      </c>
      <c r="G316" s="12">
        <f t="shared" si="26"/>
        <v>149.57034674345755</v>
      </c>
      <c r="H316" s="14">
        <f t="shared" si="24"/>
        <v>0.47633868389636164</v>
      </c>
      <c r="I316" s="15">
        <f t="shared" si="27"/>
        <v>-0.5236613161036383</v>
      </c>
      <c r="J316" s="16"/>
      <c r="K316" s="59">
        <f t="shared" si="28"/>
        <v>14957034.674345754</v>
      </c>
    </row>
    <row r="317" spans="1:11" ht="12.75">
      <c r="A317" s="11">
        <v>314</v>
      </c>
      <c r="B317" s="12">
        <f t="shared" si="29"/>
        <v>2.496929648073215</v>
      </c>
      <c r="C317" s="13">
        <v>90</v>
      </c>
      <c r="D317" s="12">
        <v>100000</v>
      </c>
      <c r="E317" s="13">
        <v>26.77</v>
      </c>
      <c r="F317" s="13">
        <f t="shared" si="25"/>
        <v>2.282078054011344</v>
      </c>
      <c r="G317" s="12">
        <f t="shared" si="26"/>
        <v>191.45999975056114</v>
      </c>
      <c r="H317" s="14">
        <f t="shared" si="24"/>
        <v>0.609745222135545</v>
      </c>
      <c r="I317" s="15">
        <f t="shared" si="27"/>
        <v>-0.39025477786445495</v>
      </c>
      <c r="J317" s="16"/>
      <c r="K317" s="59">
        <f t="shared" si="28"/>
        <v>19145999.975056116</v>
      </c>
    </row>
    <row r="318" spans="1:11" ht="12.75">
      <c r="A318" s="11">
        <v>314</v>
      </c>
      <c r="B318" s="12">
        <f t="shared" si="29"/>
        <v>2.496929648073215</v>
      </c>
      <c r="C318" s="13">
        <v>90</v>
      </c>
      <c r="D318" s="12">
        <v>100000</v>
      </c>
      <c r="E318" s="13">
        <v>27.03</v>
      </c>
      <c r="F318" s="13">
        <f t="shared" si="25"/>
        <v>2.2087084121116343</v>
      </c>
      <c r="G318" s="12">
        <f t="shared" si="26"/>
        <v>161.6994013740828</v>
      </c>
      <c r="H318" s="14">
        <f t="shared" si="24"/>
        <v>0.5149662464142765</v>
      </c>
      <c r="I318" s="15">
        <f t="shared" si="27"/>
        <v>-0.48503375358572354</v>
      </c>
      <c r="J318" s="16"/>
      <c r="K318" s="59">
        <f t="shared" si="28"/>
        <v>16169940.13740828</v>
      </c>
    </row>
    <row r="319" spans="1:11" ht="12.75">
      <c r="A319" s="11">
        <v>314</v>
      </c>
      <c r="B319" s="12">
        <f t="shared" si="29"/>
        <v>2.496929648073215</v>
      </c>
      <c r="C319" s="13">
        <v>90</v>
      </c>
      <c r="D319" s="12">
        <v>100000</v>
      </c>
      <c r="E319" s="13">
        <v>26.11</v>
      </c>
      <c r="F319" s="13">
        <f t="shared" si="25"/>
        <v>2.4683240680644523</v>
      </c>
      <c r="G319" s="12">
        <f t="shared" si="26"/>
        <v>293.9842527424376</v>
      </c>
      <c r="H319" s="14">
        <f t="shared" si="24"/>
        <v>0.9362555819822853</v>
      </c>
      <c r="I319" s="15">
        <f t="shared" si="27"/>
        <v>-0.06374441801771469</v>
      </c>
      <c r="J319" s="16"/>
      <c r="K319" s="59">
        <f t="shared" si="28"/>
        <v>29398425.27424376</v>
      </c>
    </row>
    <row r="320" spans="1:11" ht="12.75">
      <c r="A320" s="11">
        <v>314</v>
      </c>
      <c r="B320" s="12">
        <f t="shared" si="29"/>
        <v>2.496929648073215</v>
      </c>
      <c r="C320" s="13">
        <v>90</v>
      </c>
      <c r="D320" s="12">
        <v>100000</v>
      </c>
      <c r="E320" s="13">
        <v>26.95</v>
      </c>
      <c r="F320" s="13">
        <f t="shared" si="25"/>
        <v>2.2312836865423145</v>
      </c>
      <c r="G320" s="12">
        <f t="shared" si="26"/>
        <v>170.32707426682796</v>
      </c>
      <c r="H320" s="14">
        <f t="shared" si="24"/>
        <v>0.542442911677796</v>
      </c>
      <c r="I320" s="15">
        <f t="shared" si="27"/>
        <v>-0.457557088322204</v>
      </c>
      <c r="J320" s="16"/>
      <c r="K320" s="59">
        <f t="shared" si="28"/>
        <v>17032707.426682796</v>
      </c>
    </row>
    <row r="321" spans="1:11" ht="12.75">
      <c r="A321" s="11">
        <v>314</v>
      </c>
      <c r="B321" s="12">
        <f t="shared" si="29"/>
        <v>2.496929648073215</v>
      </c>
      <c r="C321" s="13">
        <v>90</v>
      </c>
      <c r="D321" s="12">
        <v>100000</v>
      </c>
      <c r="E321" s="13">
        <v>26.25</v>
      </c>
      <c r="F321" s="13">
        <f t="shared" si="25"/>
        <v>2.4288173378107625</v>
      </c>
      <c r="G321" s="12">
        <f t="shared" si="26"/>
        <v>268.42152400689304</v>
      </c>
      <c r="H321" s="14">
        <f t="shared" si="24"/>
        <v>0.8548456178563473</v>
      </c>
      <c r="I321" s="15">
        <f t="shared" si="27"/>
        <v>-0.14515438214365273</v>
      </c>
      <c r="J321" s="16"/>
      <c r="K321" s="59">
        <f t="shared" si="28"/>
        <v>26842152.400689304</v>
      </c>
    </row>
    <row r="322" spans="1:11" ht="12.75">
      <c r="A322" s="11">
        <v>314</v>
      </c>
      <c r="B322" s="12">
        <f t="shared" si="29"/>
        <v>2.496929648073215</v>
      </c>
      <c r="C322" s="13">
        <v>90</v>
      </c>
      <c r="D322" s="12">
        <v>100000</v>
      </c>
      <c r="E322" s="13">
        <v>26.21</v>
      </c>
      <c r="F322" s="13">
        <f t="shared" si="25"/>
        <v>2.4401049750261024</v>
      </c>
      <c r="G322" s="12">
        <f t="shared" si="26"/>
        <v>275.4894519248081</v>
      </c>
      <c r="H322" s="14">
        <f aca="true" t="shared" si="30" ref="H322:H385">G322/A322</f>
        <v>0.8773549424356947</v>
      </c>
      <c r="I322" s="15">
        <f t="shared" si="27"/>
        <v>-0.12264505756430533</v>
      </c>
      <c r="J322" s="16"/>
      <c r="K322" s="59">
        <f t="shared" si="28"/>
        <v>27548945.192480814</v>
      </c>
    </row>
    <row r="323" spans="1:11" ht="12.75">
      <c r="A323" s="11">
        <v>314</v>
      </c>
      <c r="B323" s="12">
        <f t="shared" si="29"/>
        <v>2.496929648073215</v>
      </c>
      <c r="C323" s="13">
        <v>90</v>
      </c>
      <c r="D323" s="12">
        <v>100000</v>
      </c>
      <c r="E323" s="13">
        <v>25.78</v>
      </c>
      <c r="F323" s="13">
        <f aca="true" t="shared" si="31" ref="F323:F386">(E323-34.857)/-3.5437</f>
        <v>2.561447075091006</v>
      </c>
      <c r="G323" s="12">
        <f aca="true" t="shared" si="32" ref="G323:G386">10^F323</f>
        <v>364.28985350587465</v>
      </c>
      <c r="H323" s="14">
        <f t="shared" si="30"/>
        <v>1.1601587691269892</v>
      </c>
      <c r="I323" s="15">
        <f aca="true" t="shared" si="33" ref="I323:I386">H323-1</f>
        <v>0.16015876912698923</v>
      </c>
      <c r="J323" s="16"/>
      <c r="K323" s="59">
        <f aca="true" t="shared" si="34" ref="K323:K386">G323*D323</f>
        <v>36428985.350587465</v>
      </c>
    </row>
    <row r="324" spans="1:11" ht="12.75">
      <c r="A324" s="11">
        <v>314</v>
      </c>
      <c r="B324" s="12">
        <f t="shared" si="29"/>
        <v>2.496929648073215</v>
      </c>
      <c r="C324" s="13">
        <v>90</v>
      </c>
      <c r="D324" s="12">
        <v>100000</v>
      </c>
      <c r="E324" s="13">
        <v>25.77</v>
      </c>
      <c r="F324" s="13">
        <f t="shared" si="31"/>
        <v>2.5642689843948414</v>
      </c>
      <c r="G324" s="12">
        <f t="shared" si="32"/>
        <v>366.6646015237524</v>
      </c>
      <c r="H324" s="14">
        <f t="shared" si="30"/>
        <v>1.1677216609036702</v>
      </c>
      <c r="I324" s="15">
        <f t="shared" si="33"/>
        <v>0.16772166090367024</v>
      </c>
      <c r="J324" s="16"/>
      <c r="K324" s="59">
        <f t="shared" si="34"/>
        <v>36666460.15237524</v>
      </c>
    </row>
    <row r="325" spans="1:11" ht="12.75">
      <c r="A325" s="17">
        <v>314</v>
      </c>
      <c r="B325" s="18">
        <f t="shared" si="29"/>
        <v>2.496929648073215</v>
      </c>
      <c r="C325" s="19">
        <v>90</v>
      </c>
      <c r="D325" s="18">
        <v>100000</v>
      </c>
      <c r="E325" s="19">
        <v>25.61</v>
      </c>
      <c r="F325" s="19">
        <f t="shared" si="31"/>
        <v>2.6094195332562014</v>
      </c>
      <c r="G325" s="18">
        <f t="shared" si="32"/>
        <v>406.8361476038245</v>
      </c>
      <c r="H325" s="20">
        <f t="shared" si="30"/>
        <v>1.2956565210312883</v>
      </c>
      <c r="I325" s="21">
        <f t="shared" si="33"/>
        <v>0.29565652103128826</v>
      </c>
      <c r="J325" s="22"/>
      <c r="K325" s="59">
        <f t="shared" si="34"/>
        <v>40683614.76038245</v>
      </c>
    </row>
    <row r="326" spans="1:11" ht="12.75">
      <c r="A326" s="5">
        <v>314</v>
      </c>
      <c r="B326" s="6">
        <f aca="true" t="shared" si="35" ref="B326:B385">LOG10(A326)</f>
        <v>2.496929648073215</v>
      </c>
      <c r="C326" s="7">
        <v>80</v>
      </c>
      <c r="D326" s="6">
        <v>100000</v>
      </c>
      <c r="E326" s="7">
        <v>27.09</v>
      </c>
      <c r="F326" s="7">
        <f t="shared" si="31"/>
        <v>2.1917769562886247</v>
      </c>
      <c r="G326" s="6">
        <f t="shared" si="32"/>
        <v>155.51667284163148</v>
      </c>
      <c r="H326" s="8">
        <f t="shared" si="30"/>
        <v>0.49527602815806204</v>
      </c>
      <c r="I326" s="9">
        <f t="shared" si="33"/>
        <v>-0.504723971841938</v>
      </c>
      <c r="J326" s="10">
        <f>STDEV(G326:G337)/AVERAGE(G326:G337)</f>
        <v>0.24210299647939587</v>
      </c>
      <c r="K326" s="59">
        <f t="shared" si="34"/>
        <v>15551667.284163147</v>
      </c>
    </row>
    <row r="327" spans="1:11" ht="12.75">
      <c r="A327" s="11">
        <v>314</v>
      </c>
      <c r="B327" s="12">
        <f t="shared" si="35"/>
        <v>2.496929648073215</v>
      </c>
      <c r="C327" s="13">
        <v>80</v>
      </c>
      <c r="D327" s="12">
        <v>100000</v>
      </c>
      <c r="E327" s="13">
        <v>26.99</v>
      </c>
      <c r="F327" s="13">
        <f t="shared" si="31"/>
        <v>2.219996049326975</v>
      </c>
      <c r="G327" s="12">
        <f t="shared" si="32"/>
        <v>165.957181064108</v>
      </c>
      <c r="H327" s="14">
        <f t="shared" si="30"/>
        <v>0.528526054344293</v>
      </c>
      <c r="I327" s="15">
        <f t="shared" si="33"/>
        <v>-0.471473945655707</v>
      </c>
      <c r="J327" s="16"/>
      <c r="K327" s="59">
        <f t="shared" si="34"/>
        <v>16595718.1064108</v>
      </c>
    </row>
    <row r="328" spans="1:11" ht="12.75">
      <c r="A328" s="11">
        <v>314</v>
      </c>
      <c r="B328" s="12">
        <f t="shared" si="35"/>
        <v>2.496929648073215</v>
      </c>
      <c r="C328" s="13">
        <v>80</v>
      </c>
      <c r="D328" s="12">
        <v>100000</v>
      </c>
      <c r="E328" s="13">
        <v>26.49</v>
      </c>
      <c r="F328" s="13">
        <f t="shared" si="31"/>
        <v>2.3610915145187237</v>
      </c>
      <c r="G328" s="12">
        <f t="shared" si="32"/>
        <v>229.66325434602294</v>
      </c>
      <c r="H328" s="14">
        <f t="shared" si="30"/>
        <v>0.731411638044659</v>
      </c>
      <c r="I328" s="15">
        <f t="shared" si="33"/>
        <v>-0.26858836195534097</v>
      </c>
      <c r="J328" s="16"/>
      <c r="K328" s="59">
        <f t="shared" si="34"/>
        <v>22966325.434602294</v>
      </c>
    </row>
    <row r="329" spans="1:11" ht="12.75">
      <c r="A329" s="11">
        <v>314</v>
      </c>
      <c r="B329" s="12">
        <f t="shared" si="35"/>
        <v>2.496929648073215</v>
      </c>
      <c r="C329" s="13">
        <v>80</v>
      </c>
      <c r="D329" s="12">
        <v>100000</v>
      </c>
      <c r="E329" s="13">
        <v>26.55</v>
      </c>
      <c r="F329" s="13">
        <f t="shared" si="31"/>
        <v>2.344160058695713</v>
      </c>
      <c r="G329" s="12">
        <f t="shared" si="32"/>
        <v>220.88186404133108</v>
      </c>
      <c r="H329" s="14">
        <f t="shared" si="30"/>
        <v>0.70344542688322</v>
      </c>
      <c r="I329" s="15">
        <f t="shared" si="33"/>
        <v>-0.29655457311678</v>
      </c>
      <c r="J329" s="16"/>
      <c r="K329" s="59">
        <f t="shared" si="34"/>
        <v>22088186.404133108</v>
      </c>
    </row>
    <row r="330" spans="1:11" ht="12.75">
      <c r="A330" s="11">
        <v>314</v>
      </c>
      <c r="B330" s="12">
        <f t="shared" si="35"/>
        <v>2.496929648073215</v>
      </c>
      <c r="C330" s="13">
        <v>80</v>
      </c>
      <c r="D330" s="12">
        <v>100000</v>
      </c>
      <c r="E330" s="13">
        <v>26.59</v>
      </c>
      <c r="F330" s="13">
        <f t="shared" si="31"/>
        <v>2.3328724214803738</v>
      </c>
      <c r="G330" s="12">
        <f t="shared" si="32"/>
        <v>215.21494255845377</v>
      </c>
      <c r="H330" s="14">
        <f t="shared" si="30"/>
        <v>0.6853979062371139</v>
      </c>
      <c r="I330" s="15">
        <f t="shared" si="33"/>
        <v>-0.31460209376288606</v>
      </c>
      <c r="J330" s="16"/>
      <c r="K330" s="59">
        <f t="shared" si="34"/>
        <v>21521494.255845375</v>
      </c>
    </row>
    <row r="331" spans="1:11" ht="12.75">
      <c r="A331" s="11">
        <v>314</v>
      </c>
      <c r="B331" s="12">
        <f t="shared" si="35"/>
        <v>2.496929648073215</v>
      </c>
      <c r="C331" s="13">
        <v>80</v>
      </c>
      <c r="D331" s="12">
        <v>100000</v>
      </c>
      <c r="E331" s="13">
        <v>26.84</v>
      </c>
      <c r="F331" s="13">
        <f t="shared" si="31"/>
        <v>2.2623246888844992</v>
      </c>
      <c r="G331" s="12">
        <f t="shared" si="32"/>
        <v>182.94674583739825</v>
      </c>
      <c r="H331" s="14">
        <f t="shared" si="30"/>
        <v>0.5826329485267461</v>
      </c>
      <c r="I331" s="15">
        <f t="shared" si="33"/>
        <v>-0.4173670514732539</v>
      </c>
      <c r="J331" s="16"/>
      <c r="K331" s="59">
        <f t="shared" si="34"/>
        <v>18294674.583739825</v>
      </c>
    </row>
    <row r="332" spans="1:11" ht="12.75">
      <c r="A332" s="11">
        <v>314</v>
      </c>
      <c r="B332" s="12">
        <f t="shared" si="35"/>
        <v>2.496929648073215</v>
      </c>
      <c r="C332" s="13">
        <v>80</v>
      </c>
      <c r="D332" s="12">
        <v>100000</v>
      </c>
      <c r="E332" s="13">
        <v>25.87</v>
      </c>
      <c r="F332" s="13">
        <f t="shared" si="31"/>
        <v>2.5360498913564915</v>
      </c>
      <c r="G332" s="12">
        <f t="shared" si="32"/>
        <v>343.5974177926615</v>
      </c>
      <c r="H332" s="14">
        <f t="shared" si="30"/>
        <v>1.0942592923333168</v>
      </c>
      <c r="I332" s="15">
        <f t="shared" si="33"/>
        <v>0.09425929233331676</v>
      </c>
      <c r="J332" s="16"/>
      <c r="K332" s="59">
        <f t="shared" si="34"/>
        <v>34359741.77926615</v>
      </c>
    </row>
    <row r="333" spans="1:11" ht="12.75">
      <c r="A333" s="11">
        <v>314</v>
      </c>
      <c r="B333" s="12">
        <f t="shared" si="35"/>
        <v>2.496929648073215</v>
      </c>
      <c r="C333" s="13">
        <v>80</v>
      </c>
      <c r="D333" s="12">
        <v>100000</v>
      </c>
      <c r="E333" s="13">
        <v>26.11</v>
      </c>
      <c r="F333" s="13">
        <f t="shared" si="31"/>
        <v>2.4683240680644523</v>
      </c>
      <c r="G333" s="12">
        <f t="shared" si="32"/>
        <v>293.9842527424376</v>
      </c>
      <c r="H333" s="14">
        <f t="shared" si="30"/>
        <v>0.9362555819822853</v>
      </c>
      <c r="I333" s="15">
        <f t="shared" si="33"/>
        <v>-0.06374441801771469</v>
      </c>
      <c r="J333" s="16"/>
      <c r="K333" s="59">
        <f t="shared" si="34"/>
        <v>29398425.27424376</v>
      </c>
    </row>
    <row r="334" spans="1:11" ht="12.75">
      <c r="A334" s="11">
        <v>314</v>
      </c>
      <c r="B334" s="12">
        <f t="shared" si="35"/>
        <v>2.496929648073215</v>
      </c>
      <c r="C334" s="13">
        <v>80</v>
      </c>
      <c r="D334" s="12">
        <v>100000</v>
      </c>
      <c r="E334" s="13">
        <v>26.09</v>
      </c>
      <c r="F334" s="13">
        <f t="shared" si="31"/>
        <v>2.4739678866721224</v>
      </c>
      <c r="G334" s="12">
        <f t="shared" si="32"/>
        <v>297.829619513564</v>
      </c>
      <c r="H334" s="14">
        <f t="shared" si="30"/>
        <v>0.9485019729731338</v>
      </c>
      <c r="I334" s="15">
        <f t="shared" si="33"/>
        <v>-0.05149802702686623</v>
      </c>
      <c r="J334" s="16"/>
      <c r="K334" s="59">
        <f t="shared" si="34"/>
        <v>29782961.9513564</v>
      </c>
    </row>
    <row r="335" spans="1:11" ht="12.75">
      <c r="A335" s="11">
        <v>314</v>
      </c>
      <c r="B335" s="12">
        <f t="shared" si="35"/>
        <v>2.496929648073215</v>
      </c>
      <c r="C335" s="13">
        <v>80</v>
      </c>
      <c r="D335" s="12">
        <v>100000</v>
      </c>
      <c r="E335" s="13">
        <v>26.08</v>
      </c>
      <c r="F335" s="13">
        <f t="shared" si="31"/>
        <v>2.4767897959759577</v>
      </c>
      <c r="G335" s="12">
        <f t="shared" si="32"/>
        <v>299.7711237629919</v>
      </c>
      <c r="H335" s="14">
        <f t="shared" si="30"/>
        <v>0.954685107525452</v>
      </c>
      <c r="I335" s="15">
        <f t="shared" si="33"/>
        <v>-0.04531489247454801</v>
      </c>
      <c r="J335" s="16"/>
      <c r="K335" s="59">
        <f t="shared" si="34"/>
        <v>29977112.37629919</v>
      </c>
    </row>
    <row r="336" spans="1:11" ht="12.75">
      <c r="A336" s="11">
        <v>314</v>
      </c>
      <c r="B336" s="12">
        <f t="shared" si="35"/>
        <v>2.496929648073215</v>
      </c>
      <c r="C336" s="13">
        <v>80</v>
      </c>
      <c r="D336" s="12">
        <v>100000</v>
      </c>
      <c r="E336" s="13">
        <v>26.27</v>
      </c>
      <c r="F336" s="13">
        <f t="shared" si="31"/>
        <v>2.4231735192030928</v>
      </c>
      <c r="G336" s="12">
        <f t="shared" si="32"/>
        <v>264.95585390075325</v>
      </c>
      <c r="H336" s="14">
        <f t="shared" si="30"/>
        <v>0.843808451913227</v>
      </c>
      <c r="I336" s="15">
        <f t="shared" si="33"/>
        <v>-0.15619154808677305</v>
      </c>
      <c r="J336" s="16"/>
      <c r="K336" s="59">
        <f t="shared" si="34"/>
        <v>26495585.390075326</v>
      </c>
    </row>
    <row r="337" spans="1:11" ht="12.75">
      <c r="A337" s="17">
        <v>314</v>
      </c>
      <c r="B337" s="18">
        <f t="shared" si="35"/>
        <v>2.496929648073215</v>
      </c>
      <c r="C337" s="19">
        <v>80</v>
      </c>
      <c r="D337" s="18">
        <v>100000</v>
      </c>
      <c r="E337" s="19">
        <v>26.25</v>
      </c>
      <c r="F337" s="19">
        <f t="shared" si="31"/>
        <v>2.4288173378107625</v>
      </c>
      <c r="G337" s="18">
        <f t="shared" si="32"/>
        <v>268.42152400689304</v>
      </c>
      <c r="H337" s="20">
        <f t="shared" si="30"/>
        <v>0.8548456178563473</v>
      </c>
      <c r="I337" s="21">
        <f t="shared" si="33"/>
        <v>-0.14515438214365273</v>
      </c>
      <c r="J337" s="22"/>
      <c r="K337" s="59">
        <f t="shared" si="34"/>
        <v>26842152.400689304</v>
      </c>
    </row>
    <row r="338" spans="1:11" ht="12.75">
      <c r="A338" s="5">
        <v>314</v>
      </c>
      <c r="B338" s="6">
        <f t="shared" si="35"/>
        <v>2.496929648073215</v>
      </c>
      <c r="C338" s="7">
        <v>70</v>
      </c>
      <c r="D338" s="6">
        <v>100000</v>
      </c>
      <c r="E338" s="7">
        <v>26.67</v>
      </c>
      <c r="F338" s="7">
        <f t="shared" si="31"/>
        <v>2.310297147049693</v>
      </c>
      <c r="G338" s="6">
        <f t="shared" si="32"/>
        <v>204.3135392788056</v>
      </c>
      <c r="H338" s="8">
        <f t="shared" si="30"/>
        <v>0.65068006139747</v>
      </c>
      <c r="I338" s="9">
        <f t="shared" si="33"/>
        <v>-0.34931993860252997</v>
      </c>
      <c r="J338" s="10">
        <f>STDEV(G338:G349)/AVERAGE(G338:G349)</f>
        <v>0.2342554947509336</v>
      </c>
      <c r="K338" s="59">
        <f t="shared" si="34"/>
        <v>20431353.92788056</v>
      </c>
    </row>
    <row r="339" spans="1:11" ht="12.75">
      <c r="A339" s="11">
        <v>314</v>
      </c>
      <c r="B339" s="12">
        <f t="shared" si="35"/>
        <v>2.496929648073215</v>
      </c>
      <c r="C339" s="13">
        <v>70</v>
      </c>
      <c r="D339" s="12">
        <v>100000</v>
      </c>
      <c r="E339" s="13">
        <v>27.15</v>
      </c>
      <c r="F339" s="13">
        <f t="shared" si="31"/>
        <v>2.1748455004656155</v>
      </c>
      <c r="G339" s="12">
        <f t="shared" si="32"/>
        <v>149.57034674345755</v>
      </c>
      <c r="H339" s="14">
        <f t="shared" si="30"/>
        <v>0.47633868389636164</v>
      </c>
      <c r="I339" s="15">
        <f t="shared" si="33"/>
        <v>-0.5236613161036383</v>
      </c>
      <c r="J339" s="16"/>
      <c r="K339" s="59">
        <f t="shared" si="34"/>
        <v>14957034.674345754</v>
      </c>
    </row>
    <row r="340" spans="1:11" ht="12.75">
      <c r="A340" s="11">
        <v>314</v>
      </c>
      <c r="B340" s="12">
        <f t="shared" si="35"/>
        <v>2.496929648073215</v>
      </c>
      <c r="C340" s="13">
        <v>70</v>
      </c>
      <c r="D340" s="12">
        <v>100000</v>
      </c>
      <c r="E340" s="13">
        <v>27.55</v>
      </c>
      <c r="F340" s="13">
        <f t="shared" si="31"/>
        <v>2.061969128312216</v>
      </c>
      <c r="G340" s="12">
        <f t="shared" si="32"/>
        <v>115.33712678701872</v>
      </c>
      <c r="H340" s="14">
        <f t="shared" si="30"/>
        <v>0.3673156904045182</v>
      </c>
      <c r="I340" s="15">
        <f t="shared" si="33"/>
        <v>-0.6326843095954817</v>
      </c>
      <c r="J340" s="16"/>
      <c r="K340" s="59">
        <f t="shared" si="34"/>
        <v>11533712.678701872</v>
      </c>
    </row>
    <row r="341" spans="1:11" ht="12.75">
      <c r="A341" s="11">
        <v>314</v>
      </c>
      <c r="B341" s="12">
        <f t="shared" si="35"/>
        <v>2.496929648073215</v>
      </c>
      <c r="C341" s="13">
        <v>70</v>
      </c>
      <c r="D341" s="12">
        <v>100000</v>
      </c>
      <c r="E341" s="13">
        <v>27.49</v>
      </c>
      <c r="F341" s="13">
        <f t="shared" si="31"/>
        <v>2.0789005841352264</v>
      </c>
      <c r="G341" s="12">
        <f t="shared" si="32"/>
        <v>119.92247530050747</v>
      </c>
      <c r="H341" s="14">
        <f t="shared" si="30"/>
        <v>0.381918711148113</v>
      </c>
      <c r="I341" s="15">
        <f t="shared" si="33"/>
        <v>-0.618081288851887</v>
      </c>
      <c r="J341" s="16"/>
      <c r="K341" s="59">
        <f t="shared" si="34"/>
        <v>11992247.530050747</v>
      </c>
    </row>
    <row r="342" spans="1:11" ht="12.75">
      <c r="A342" s="11">
        <v>314</v>
      </c>
      <c r="B342" s="12">
        <f t="shared" si="35"/>
        <v>2.496929648073215</v>
      </c>
      <c r="C342" s="13">
        <v>70</v>
      </c>
      <c r="D342" s="12">
        <v>100000</v>
      </c>
      <c r="E342" s="13">
        <v>27.29</v>
      </c>
      <c r="F342" s="13">
        <f t="shared" si="31"/>
        <v>2.1353387702119253</v>
      </c>
      <c r="G342" s="12">
        <f t="shared" si="32"/>
        <v>136.56479911627167</v>
      </c>
      <c r="H342" s="14">
        <f t="shared" si="30"/>
        <v>0.4349197424085085</v>
      </c>
      <c r="I342" s="15">
        <f t="shared" si="33"/>
        <v>-0.5650802575914915</v>
      </c>
      <c r="J342" s="16"/>
      <c r="K342" s="59">
        <f t="shared" si="34"/>
        <v>13656479.911627168</v>
      </c>
    </row>
    <row r="343" spans="1:11" ht="12.75">
      <c r="A343" s="11">
        <v>314</v>
      </c>
      <c r="B343" s="12">
        <f t="shared" si="35"/>
        <v>2.496929648073215</v>
      </c>
      <c r="C343" s="13">
        <v>70</v>
      </c>
      <c r="D343" s="12">
        <v>100000</v>
      </c>
      <c r="E343" s="13">
        <v>27.63</v>
      </c>
      <c r="F343" s="13">
        <f t="shared" si="31"/>
        <v>2.0393938538815366</v>
      </c>
      <c r="G343" s="12">
        <f t="shared" si="32"/>
        <v>109.49489056831545</v>
      </c>
      <c r="H343" s="14">
        <f t="shared" si="30"/>
        <v>0.348709842574253</v>
      </c>
      <c r="I343" s="15">
        <f t="shared" si="33"/>
        <v>-0.651290157425747</v>
      </c>
      <c r="J343" s="16"/>
      <c r="K343" s="59">
        <f t="shared" si="34"/>
        <v>10949489.056831546</v>
      </c>
    </row>
    <row r="344" spans="1:11" ht="12.75">
      <c r="A344" s="11">
        <v>314</v>
      </c>
      <c r="B344" s="12">
        <f t="shared" si="35"/>
        <v>2.496929648073215</v>
      </c>
      <c r="C344" s="13">
        <v>70</v>
      </c>
      <c r="D344" s="12">
        <v>100000</v>
      </c>
      <c r="E344" s="13">
        <v>27.02</v>
      </c>
      <c r="F344" s="13">
        <f t="shared" si="31"/>
        <v>2.2115303214154696</v>
      </c>
      <c r="G344" s="12">
        <f t="shared" si="32"/>
        <v>162.7534942323099</v>
      </c>
      <c r="H344" s="14">
        <f t="shared" si="30"/>
        <v>0.5183232300392034</v>
      </c>
      <c r="I344" s="15">
        <f t="shared" si="33"/>
        <v>-0.48167676996079656</v>
      </c>
      <c r="J344" s="16"/>
      <c r="K344" s="59">
        <f t="shared" si="34"/>
        <v>16275349.423230989</v>
      </c>
    </row>
    <row r="345" spans="1:11" ht="12.75">
      <c r="A345" s="11">
        <v>314</v>
      </c>
      <c r="B345" s="12">
        <f t="shared" si="35"/>
        <v>2.496929648073215</v>
      </c>
      <c r="C345" s="13">
        <v>70</v>
      </c>
      <c r="D345" s="12">
        <v>100000</v>
      </c>
      <c r="E345" s="13">
        <v>26.94</v>
      </c>
      <c r="F345" s="13">
        <f t="shared" si="31"/>
        <v>2.234105595846149</v>
      </c>
      <c r="G345" s="12">
        <f t="shared" si="32"/>
        <v>171.4374095619596</v>
      </c>
      <c r="H345" s="14">
        <f t="shared" si="30"/>
        <v>0.5459790113438204</v>
      </c>
      <c r="I345" s="15">
        <f t="shared" si="33"/>
        <v>-0.45402098865617957</v>
      </c>
      <c r="J345" s="16"/>
      <c r="K345" s="59">
        <f t="shared" si="34"/>
        <v>17143740.95619596</v>
      </c>
    </row>
    <row r="346" spans="1:11" ht="12.75">
      <c r="A346" s="11">
        <v>314</v>
      </c>
      <c r="B346" s="12">
        <f t="shared" si="35"/>
        <v>2.496929648073215</v>
      </c>
      <c r="C346" s="13">
        <v>70</v>
      </c>
      <c r="D346" s="12">
        <v>100000</v>
      </c>
      <c r="E346" s="13">
        <v>26.95</v>
      </c>
      <c r="F346" s="13">
        <f t="shared" si="31"/>
        <v>2.2312836865423145</v>
      </c>
      <c r="G346" s="12">
        <f t="shared" si="32"/>
        <v>170.32707426682796</v>
      </c>
      <c r="H346" s="14">
        <f t="shared" si="30"/>
        <v>0.542442911677796</v>
      </c>
      <c r="I346" s="15">
        <f t="shared" si="33"/>
        <v>-0.457557088322204</v>
      </c>
      <c r="J346" s="16"/>
      <c r="K346" s="59">
        <f t="shared" si="34"/>
        <v>17032707.426682796</v>
      </c>
    </row>
    <row r="347" spans="1:11" ht="12.75">
      <c r="A347" s="11">
        <v>314</v>
      </c>
      <c r="B347" s="12">
        <f t="shared" si="35"/>
        <v>2.496929648073215</v>
      </c>
      <c r="C347" s="13">
        <v>70</v>
      </c>
      <c r="D347" s="12">
        <v>100000</v>
      </c>
      <c r="E347" s="13">
        <v>26.45</v>
      </c>
      <c r="F347" s="13">
        <f t="shared" si="31"/>
        <v>2.3723791517340636</v>
      </c>
      <c r="G347" s="12">
        <f t="shared" si="32"/>
        <v>235.7106208272214</v>
      </c>
      <c r="H347" s="14">
        <f t="shared" si="30"/>
        <v>0.7506707669656733</v>
      </c>
      <c r="I347" s="15">
        <f t="shared" si="33"/>
        <v>-0.24932923303432675</v>
      </c>
      <c r="J347" s="16"/>
      <c r="K347" s="59">
        <f t="shared" si="34"/>
        <v>23571062.08272214</v>
      </c>
    </row>
    <row r="348" spans="1:11" ht="12.75">
      <c r="A348" s="11">
        <v>314</v>
      </c>
      <c r="B348" s="12">
        <f t="shared" si="35"/>
        <v>2.496929648073215</v>
      </c>
      <c r="C348" s="13">
        <v>70</v>
      </c>
      <c r="D348" s="12">
        <v>100000</v>
      </c>
      <c r="E348" s="13">
        <v>26.84</v>
      </c>
      <c r="F348" s="13">
        <f t="shared" si="31"/>
        <v>2.2623246888844992</v>
      </c>
      <c r="G348" s="12">
        <f t="shared" si="32"/>
        <v>182.94674583739825</v>
      </c>
      <c r="H348" s="14">
        <f t="shared" si="30"/>
        <v>0.5826329485267461</v>
      </c>
      <c r="I348" s="15">
        <f t="shared" si="33"/>
        <v>-0.4173670514732539</v>
      </c>
      <c r="J348" s="16"/>
      <c r="K348" s="59">
        <f t="shared" si="34"/>
        <v>18294674.583739825</v>
      </c>
    </row>
    <row r="349" spans="1:11" ht="12.75">
      <c r="A349" s="17">
        <v>314</v>
      </c>
      <c r="B349" s="18">
        <f t="shared" si="35"/>
        <v>2.496929648073215</v>
      </c>
      <c r="C349" s="19">
        <v>70</v>
      </c>
      <c r="D349" s="18">
        <v>100000</v>
      </c>
      <c r="E349" s="19">
        <v>26.83</v>
      </c>
      <c r="F349" s="19">
        <f t="shared" si="31"/>
        <v>2.2651465981883345</v>
      </c>
      <c r="G349" s="18">
        <f t="shared" si="32"/>
        <v>184.13934677830684</v>
      </c>
      <c r="H349" s="20">
        <f t="shared" si="30"/>
        <v>0.5864310406952448</v>
      </c>
      <c r="I349" s="21">
        <f t="shared" si="33"/>
        <v>-0.41356895930475523</v>
      </c>
      <c r="J349" s="22"/>
      <c r="K349" s="59">
        <f t="shared" si="34"/>
        <v>18413934.677830685</v>
      </c>
    </row>
    <row r="350" spans="1:11" ht="12.75">
      <c r="A350" s="5">
        <v>314</v>
      </c>
      <c r="B350" s="6">
        <f t="shared" si="35"/>
        <v>2.496929648073215</v>
      </c>
      <c r="C350" s="7">
        <v>60</v>
      </c>
      <c r="D350" s="6">
        <v>100000</v>
      </c>
      <c r="E350" s="7">
        <v>27.79</v>
      </c>
      <c r="F350" s="7">
        <f t="shared" si="31"/>
        <v>1.9942433050201769</v>
      </c>
      <c r="G350" s="6">
        <f t="shared" si="32"/>
        <v>98.68321842977969</v>
      </c>
      <c r="H350" s="8">
        <f t="shared" si="30"/>
        <v>0.3142777656999353</v>
      </c>
      <c r="I350" s="9">
        <f t="shared" si="33"/>
        <v>-0.6857222343000646</v>
      </c>
      <c r="J350" s="10">
        <f>STDEV(G350:G361)/AVERAGE(G350:G361)</f>
        <v>0.28005182903164794</v>
      </c>
      <c r="K350" s="59">
        <f t="shared" si="34"/>
        <v>9868321.842977969</v>
      </c>
    </row>
    <row r="351" spans="1:11" ht="12.75">
      <c r="A351" s="11">
        <v>314</v>
      </c>
      <c r="B351" s="12">
        <f t="shared" si="35"/>
        <v>2.496929648073215</v>
      </c>
      <c r="C351" s="13">
        <v>60</v>
      </c>
      <c r="D351" s="12">
        <v>100000</v>
      </c>
      <c r="E351" s="13">
        <v>27.84</v>
      </c>
      <c r="F351" s="13">
        <f t="shared" si="31"/>
        <v>1.9801337585010017</v>
      </c>
      <c r="G351" s="12">
        <f t="shared" si="32"/>
        <v>95.52867598026141</v>
      </c>
      <c r="H351" s="14">
        <f t="shared" si="30"/>
        <v>0.3042314521664376</v>
      </c>
      <c r="I351" s="15">
        <f t="shared" si="33"/>
        <v>-0.6957685478335625</v>
      </c>
      <c r="J351" s="16"/>
      <c r="K351" s="59">
        <f t="shared" si="34"/>
        <v>9552867.598026142</v>
      </c>
    </row>
    <row r="352" spans="1:11" ht="12.75">
      <c r="A352" s="11">
        <v>314</v>
      </c>
      <c r="B352" s="12">
        <f t="shared" si="35"/>
        <v>2.496929648073215</v>
      </c>
      <c r="C352" s="13">
        <v>60</v>
      </c>
      <c r="D352" s="12">
        <v>100000</v>
      </c>
      <c r="E352" s="13">
        <v>28.17</v>
      </c>
      <c r="F352" s="13">
        <f t="shared" si="31"/>
        <v>1.887010751474447</v>
      </c>
      <c r="G352" s="12">
        <f t="shared" si="32"/>
        <v>77.09225539293983</v>
      </c>
      <c r="H352" s="14">
        <f t="shared" si="30"/>
        <v>0.24551673692019055</v>
      </c>
      <c r="I352" s="15">
        <f t="shared" si="33"/>
        <v>-0.7544832630798095</v>
      </c>
      <c r="J352" s="16"/>
      <c r="K352" s="59">
        <f t="shared" si="34"/>
        <v>7709225.539293983</v>
      </c>
    </row>
    <row r="353" spans="1:11" ht="12.75">
      <c r="A353" s="11">
        <v>314</v>
      </c>
      <c r="B353" s="12">
        <f t="shared" si="35"/>
        <v>2.496929648073215</v>
      </c>
      <c r="C353" s="13">
        <v>60</v>
      </c>
      <c r="D353" s="12">
        <v>100000</v>
      </c>
      <c r="E353" s="13">
        <v>27.47</v>
      </c>
      <c r="F353" s="13">
        <f t="shared" si="31"/>
        <v>2.084544402742896</v>
      </c>
      <c r="G353" s="12">
        <f t="shared" si="32"/>
        <v>121.4910827933577</v>
      </c>
      <c r="H353" s="14">
        <f t="shared" si="30"/>
        <v>0.38691427641196724</v>
      </c>
      <c r="I353" s="15">
        <f t="shared" si="33"/>
        <v>-0.6130857235880327</v>
      </c>
      <c r="J353" s="16"/>
      <c r="K353" s="59">
        <f t="shared" si="34"/>
        <v>12149108.27933577</v>
      </c>
    </row>
    <row r="354" spans="1:11" ht="12.75">
      <c r="A354" s="11">
        <v>314</v>
      </c>
      <c r="B354" s="12">
        <f t="shared" si="35"/>
        <v>2.496929648073215</v>
      </c>
      <c r="C354" s="13">
        <v>60</v>
      </c>
      <c r="D354" s="12">
        <v>100000</v>
      </c>
      <c r="E354" s="13">
        <v>27.25</v>
      </c>
      <c r="F354" s="13">
        <f t="shared" si="31"/>
        <v>2.146626407427265</v>
      </c>
      <c r="G354" s="12">
        <f t="shared" si="32"/>
        <v>140.16074828558484</v>
      </c>
      <c r="H354" s="14">
        <f t="shared" si="30"/>
        <v>0.4463718098267033</v>
      </c>
      <c r="I354" s="15">
        <f t="shared" si="33"/>
        <v>-0.5536281901732967</v>
      </c>
      <c r="J354" s="16"/>
      <c r="K354" s="59">
        <f t="shared" si="34"/>
        <v>14016074.828558484</v>
      </c>
    </row>
    <row r="355" spans="1:11" ht="12.75">
      <c r="A355" s="11">
        <v>314</v>
      </c>
      <c r="B355" s="12">
        <f t="shared" si="35"/>
        <v>2.496929648073215</v>
      </c>
      <c r="C355" s="13">
        <v>60</v>
      </c>
      <c r="D355" s="12">
        <v>100000</v>
      </c>
      <c r="E355" s="13">
        <v>27.45</v>
      </c>
      <c r="F355" s="13">
        <f t="shared" si="31"/>
        <v>2.090188221350566</v>
      </c>
      <c r="G355" s="12">
        <f t="shared" si="32"/>
        <v>123.08020795364651</v>
      </c>
      <c r="H355" s="14">
        <f t="shared" si="30"/>
        <v>0.3919751845657532</v>
      </c>
      <c r="I355" s="15">
        <f t="shared" si="33"/>
        <v>-0.6080248154342468</v>
      </c>
      <c r="J355" s="16"/>
      <c r="K355" s="59">
        <f t="shared" si="34"/>
        <v>12308020.79536465</v>
      </c>
    </row>
    <row r="356" spans="1:11" ht="12.75">
      <c r="A356" s="11">
        <v>314</v>
      </c>
      <c r="B356" s="12">
        <f t="shared" si="35"/>
        <v>2.496929648073215</v>
      </c>
      <c r="C356" s="13">
        <v>60</v>
      </c>
      <c r="D356" s="12">
        <v>100000</v>
      </c>
      <c r="E356" s="13">
        <v>27.56</v>
      </c>
      <c r="F356" s="13">
        <f t="shared" si="31"/>
        <v>2.0591472190083815</v>
      </c>
      <c r="G356" s="12">
        <f t="shared" si="32"/>
        <v>114.59013181644647</v>
      </c>
      <c r="H356" s="14">
        <f t="shared" si="30"/>
        <v>0.3649367255300843</v>
      </c>
      <c r="I356" s="15">
        <f t="shared" si="33"/>
        <v>-0.6350632744699156</v>
      </c>
      <c r="J356" s="16"/>
      <c r="K356" s="59">
        <f t="shared" si="34"/>
        <v>11459013.181644646</v>
      </c>
    </row>
    <row r="357" spans="1:11" ht="12.75">
      <c r="A357" s="11">
        <v>314</v>
      </c>
      <c r="B357" s="12">
        <f t="shared" si="35"/>
        <v>2.496929648073215</v>
      </c>
      <c r="C357" s="13">
        <v>60</v>
      </c>
      <c r="D357" s="12">
        <v>100000</v>
      </c>
      <c r="E357" s="13">
        <v>27.23</v>
      </c>
      <c r="F357" s="13">
        <f t="shared" si="31"/>
        <v>2.152270226034935</v>
      </c>
      <c r="G357" s="12">
        <f t="shared" si="32"/>
        <v>141.9940760201345</v>
      </c>
      <c r="H357" s="14">
        <f t="shared" si="30"/>
        <v>0.45221043318514165</v>
      </c>
      <c r="I357" s="15">
        <f t="shared" si="33"/>
        <v>-0.5477895668148584</v>
      </c>
      <c r="J357" s="16"/>
      <c r="K357" s="59">
        <f t="shared" si="34"/>
        <v>14199407.602013448</v>
      </c>
    </row>
    <row r="358" spans="1:11" ht="12.75">
      <c r="A358" s="11">
        <v>314</v>
      </c>
      <c r="B358" s="12">
        <f t="shared" si="35"/>
        <v>2.496929648073215</v>
      </c>
      <c r="C358" s="13">
        <v>60</v>
      </c>
      <c r="D358" s="12">
        <v>100000</v>
      </c>
      <c r="E358" s="13">
        <v>27.62</v>
      </c>
      <c r="F358" s="13">
        <f t="shared" si="31"/>
        <v>2.042215763185371</v>
      </c>
      <c r="G358" s="12">
        <f t="shared" si="32"/>
        <v>110.20867046595016</v>
      </c>
      <c r="H358" s="14">
        <f t="shared" si="30"/>
        <v>0.3509830269616247</v>
      </c>
      <c r="I358" s="15">
        <f t="shared" si="33"/>
        <v>-0.6490169730383752</v>
      </c>
      <c r="J358" s="16"/>
      <c r="K358" s="59">
        <f t="shared" si="34"/>
        <v>11020867.046595016</v>
      </c>
    </row>
    <row r="359" spans="1:11" ht="12.75">
      <c r="A359" s="11">
        <v>314</v>
      </c>
      <c r="B359" s="12">
        <f t="shared" si="35"/>
        <v>2.496929648073215</v>
      </c>
      <c r="C359" s="13">
        <v>60</v>
      </c>
      <c r="D359" s="12">
        <v>100000</v>
      </c>
      <c r="E359" s="13">
        <v>26.65</v>
      </c>
      <c r="F359" s="13">
        <f t="shared" si="31"/>
        <v>2.315940965657364</v>
      </c>
      <c r="G359" s="12">
        <f t="shared" si="32"/>
        <v>206.98599702953544</v>
      </c>
      <c r="H359" s="14">
        <f t="shared" si="30"/>
        <v>0.6591910733424695</v>
      </c>
      <c r="I359" s="15">
        <f t="shared" si="33"/>
        <v>-0.3408089266575305</v>
      </c>
      <c r="J359" s="16"/>
      <c r="K359" s="59">
        <f t="shared" si="34"/>
        <v>20698599.702953544</v>
      </c>
    </row>
    <row r="360" spans="1:11" ht="12.75">
      <c r="A360" s="11">
        <v>314</v>
      </c>
      <c r="B360" s="12">
        <f t="shared" si="35"/>
        <v>2.496929648073215</v>
      </c>
      <c r="C360" s="13">
        <v>60</v>
      </c>
      <c r="D360" s="12">
        <v>100000</v>
      </c>
      <c r="E360" s="13">
        <v>27.19</v>
      </c>
      <c r="F360" s="13">
        <f t="shared" si="31"/>
        <v>2.1635578632502748</v>
      </c>
      <c r="G360" s="12">
        <f t="shared" si="32"/>
        <v>145.73298592236532</v>
      </c>
      <c r="H360" s="14">
        <f t="shared" si="30"/>
        <v>0.464117789561673</v>
      </c>
      <c r="I360" s="15">
        <f t="shared" si="33"/>
        <v>-0.535882210438327</v>
      </c>
      <c r="J360" s="16"/>
      <c r="K360" s="59">
        <f t="shared" si="34"/>
        <v>14573298.592236532</v>
      </c>
    </row>
    <row r="361" spans="1:11" ht="12.75">
      <c r="A361" s="17">
        <v>314</v>
      </c>
      <c r="B361" s="18">
        <f t="shared" si="35"/>
        <v>2.496929648073215</v>
      </c>
      <c r="C361" s="19">
        <v>60</v>
      </c>
      <c r="D361" s="18">
        <v>100000</v>
      </c>
      <c r="E361" s="19">
        <v>26.88</v>
      </c>
      <c r="F361" s="19">
        <f t="shared" si="31"/>
        <v>2.2510370516691594</v>
      </c>
      <c r="G361" s="18">
        <f t="shared" si="32"/>
        <v>178.2530836904033</v>
      </c>
      <c r="H361" s="20">
        <f t="shared" si="30"/>
        <v>0.567684979905743</v>
      </c>
      <c r="I361" s="21">
        <f t="shared" si="33"/>
        <v>-0.43231502009425704</v>
      </c>
      <c r="J361" s="22"/>
      <c r="K361" s="59">
        <f t="shared" si="34"/>
        <v>17825308.36904033</v>
      </c>
    </row>
    <row r="362" spans="1:11" ht="12.75">
      <c r="A362" s="5">
        <v>31.4</v>
      </c>
      <c r="B362" s="6">
        <f t="shared" si="35"/>
        <v>1.4969296480732148</v>
      </c>
      <c r="C362" s="7">
        <v>100</v>
      </c>
      <c r="D362" s="6">
        <v>1000000</v>
      </c>
      <c r="E362" s="7">
        <v>29.79</v>
      </c>
      <c r="F362" s="7">
        <f t="shared" si="31"/>
        <v>1.4298614442531818</v>
      </c>
      <c r="G362" s="6">
        <f t="shared" si="32"/>
        <v>26.906762433235308</v>
      </c>
      <c r="H362" s="8">
        <f t="shared" si="30"/>
        <v>0.8569032622049462</v>
      </c>
      <c r="I362" s="9">
        <f t="shared" si="33"/>
        <v>-0.14309673779505383</v>
      </c>
      <c r="J362" s="10">
        <f>STDEV(G362:G373)/AVERAGE(G362:G373)</f>
        <v>0.30157989287544984</v>
      </c>
      <c r="K362" s="59">
        <f t="shared" si="34"/>
        <v>26906762.433235306</v>
      </c>
    </row>
    <row r="363" spans="1:11" ht="12.75">
      <c r="A363" s="11">
        <v>31.4</v>
      </c>
      <c r="B363" s="12">
        <f t="shared" si="35"/>
        <v>1.4969296480732148</v>
      </c>
      <c r="C363" s="13">
        <v>100</v>
      </c>
      <c r="D363" s="12">
        <v>1000000</v>
      </c>
      <c r="E363" s="13">
        <v>29.42</v>
      </c>
      <c r="F363" s="13">
        <f t="shared" si="31"/>
        <v>1.5342720884950751</v>
      </c>
      <c r="G363" s="12">
        <f t="shared" si="32"/>
        <v>34.21937621278068</v>
      </c>
      <c r="H363" s="14">
        <f t="shared" si="30"/>
        <v>1.0897890513624422</v>
      </c>
      <c r="I363" s="15">
        <f t="shared" si="33"/>
        <v>0.0897890513624422</v>
      </c>
      <c r="J363" s="16"/>
      <c r="K363" s="59">
        <f t="shared" si="34"/>
        <v>34219376.212780684</v>
      </c>
    </row>
    <row r="364" spans="1:11" ht="12.75">
      <c r="A364" s="11">
        <v>31.4</v>
      </c>
      <c r="B364" s="12">
        <f t="shared" si="35"/>
        <v>1.4969296480732148</v>
      </c>
      <c r="C364" s="13">
        <v>100</v>
      </c>
      <c r="D364" s="12">
        <v>1000000</v>
      </c>
      <c r="E364" s="13">
        <v>30.42</v>
      </c>
      <c r="F364" s="13">
        <f t="shared" si="31"/>
        <v>1.2520811581115776</v>
      </c>
      <c r="G364" s="12">
        <f t="shared" si="32"/>
        <v>17.86821453158174</v>
      </c>
      <c r="H364" s="14">
        <f t="shared" si="30"/>
        <v>0.5690514182032401</v>
      </c>
      <c r="I364" s="15">
        <f t="shared" si="33"/>
        <v>-0.4309485817967599</v>
      </c>
      <c r="J364" s="16"/>
      <c r="K364" s="59">
        <f t="shared" si="34"/>
        <v>17868214.531581737</v>
      </c>
    </row>
    <row r="365" spans="1:11" ht="12.75">
      <c r="A365" s="11">
        <v>31.4</v>
      </c>
      <c r="B365" s="12">
        <f t="shared" si="35"/>
        <v>1.4969296480732148</v>
      </c>
      <c r="C365" s="13">
        <v>100</v>
      </c>
      <c r="D365" s="12">
        <v>1000000</v>
      </c>
      <c r="E365" s="13">
        <v>30.55</v>
      </c>
      <c r="F365" s="13">
        <f t="shared" si="31"/>
        <v>1.2153963371617234</v>
      </c>
      <c r="G365" s="12">
        <f t="shared" si="32"/>
        <v>16.4208765887412</v>
      </c>
      <c r="H365" s="14">
        <f t="shared" si="30"/>
        <v>0.5229578531446243</v>
      </c>
      <c r="I365" s="15">
        <f t="shared" si="33"/>
        <v>-0.4770421468553757</v>
      </c>
      <c r="J365" s="16"/>
      <c r="K365" s="59">
        <f t="shared" si="34"/>
        <v>16420876.588741202</v>
      </c>
    </row>
    <row r="366" spans="1:11" ht="12.75">
      <c r="A366" s="11">
        <v>31.4</v>
      </c>
      <c r="B366" s="12">
        <f t="shared" si="35"/>
        <v>1.4969296480732148</v>
      </c>
      <c r="C366" s="13">
        <v>100</v>
      </c>
      <c r="D366" s="12">
        <v>1000000</v>
      </c>
      <c r="E366" s="13">
        <v>29.67</v>
      </c>
      <c r="F366" s="13">
        <f t="shared" si="31"/>
        <v>1.4637243558992008</v>
      </c>
      <c r="G366" s="12">
        <f t="shared" si="32"/>
        <v>29.088702895309204</v>
      </c>
      <c r="H366" s="14">
        <f t="shared" si="30"/>
        <v>0.9263918119525225</v>
      </c>
      <c r="I366" s="15">
        <f t="shared" si="33"/>
        <v>-0.07360818804747749</v>
      </c>
      <c r="J366" s="16"/>
      <c r="K366" s="59">
        <f t="shared" si="34"/>
        <v>29088702.895309202</v>
      </c>
    </row>
    <row r="367" spans="1:11" ht="12.75">
      <c r="A367" s="11">
        <v>31.4</v>
      </c>
      <c r="B367" s="12">
        <f t="shared" si="35"/>
        <v>1.4969296480732148</v>
      </c>
      <c r="C367" s="13">
        <v>100</v>
      </c>
      <c r="D367" s="12">
        <v>1000000</v>
      </c>
      <c r="E367" s="13">
        <v>30.14</v>
      </c>
      <c r="F367" s="13">
        <f t="shared" si="31"/>
        <v>1.3310946186189574</v>
      </c>
      <c r="G367" s="12">
        <f t="shared" si="32"/>
        <v>21.43357518031093</v>
      </c>
      <c r="H367" s="14">
        <f t="shared" si="30"/>
        <v>0.682597935678692</v>
      </c>
      <c r="I367" s="15">
        <f t="shared" si="33"/>
        <v>-0.317402064321308</v>
      </c>
      <c r="J367" s="16"/>
      <c r="K367" s="59">
        <f t="shared" si="34"/>
        <v>21433575.180310927</v>
      </c>
    </row>
    <row r="368" spans="1:11" ht="12.75">
      <c r="A368" s="11">
        <v>31.4</v>
      </c>
      <c r="B368" s="12">
        <f t="shared" si="35"/>
        <v>1.4969296480732148</v>
      </c>
      <c r="C368" s="13">
        <v>100</v>
      </c>
      <c r="D368" s="12">
        <v>1000000</v>
      </c>
      <c r="E368" s="13">
        <v>29.71</v>
      </c>
      <c r="F368" s="13">
        <f t="shared" si="31"/>
        <v>1.4524367186838611</v>
      </c>
      <c r="G368" s="12">
        <f t="shared" si="32"/>
        <v>28.34240624455466</v>
      </c>
      <c r="H368" s="14">
        <f t="shared" si="30"/>
        <v>0.9026244026928236</v>
      </c>
      <c r="I368" s="15">
        <f t="shared" si="33"/>
        <v>-0.09737559730717638</v>
      </c>
      <c r="J368" s="16"/>
      <c r="K368" s="59">
        <f t="shared" si="34"/>
        <v>28342406.24455466</v>
      </c>
    </row>
    <row r="369" spans="1:11" ht="12.75">
      <c r="A369" s="11">
        <v>31.4</v>
      </c>
      <c r="B369" s="12">
        <f t="shared" si="35"/>
        <v>1.4969296480732148</v>
      </c>
      <c r="C369" s="13">
        <v>100</v>
      </c>
      <c r="D369" s="12">
        <v>1000000</v>
      </c>
      <c r="E369" s="13">
        <v>29.1</v>
      </c>
      <c r="F369" s="13">
        <f t="shared" si="31"/>
        <v>1.6245731862177943</v>
      </c>
      <c r="G369" s="12">
        <f t="shared" si="32"/>
        <v>42.12822742057455</v>
      </c>
      <c r="H369" s="14">
        <f t="shared" si="30"/>
        <v>1.341663293648871</v>
      </c>
      <c r="I369" s="15">
        <f t="shared" si="33"/>
        <v>0.34166329364887105</v>
      </c>
      <c r="J369" s="16"/>
      <c r="K369" s="59">
        <f t="shared" si="34"/>
        <v>42128227.420574546</v>
      </c>
    </row>
    <row r="370" spans="1:11" ht="12.75">
      <c r="A370" s="11">
        <v>31.4</v>
      </c>
      <c r="B370" s="12">
        <f t="shared" si="35"/>
        <v>1.4969296480732148</v>
      </c>
      <c r="C370" s="13">
        <v>100</v>
      </c>
      <c r="D370" s="12">
        <v>1000000</v>
      </c>
      <c r="E370" s="13">
        <v>29.47</v>
      </c>
      <c r="F370" s="13">
        <f t="shared" si="31"/>
        <v>1.520162541975901</v>
      </c>
      <c r="G370" s="12">
        <f t="shared" si="32"/>
        <v>33.12550760394465</v>
      </c>
      <c r="H370" s="14">
        <f t="shared" si="30"/>
        <v>1.0549524714632055</v>
      </c>
      <c r="I370" s="15">
        <f t="shared" si="33"/>
        <v>0.05495247146320548</v>
      </c>
      <c r="J370" s="16"/>
      <c r="K370" s="59">
        <f t="shared" si="34"/>
        <v>33125507.603944648</v>
      </c>
    </row>
    <row r="371" spans="1:11" ht="12.75">
      <c r="A371" s="11">
        <v>31.4</v>
      </c>
      <c r="B371" s="12">
        <f t="shared" si="35"/>
        <v>1.4969296480732148</v>
      </c>
      <c r="C371" s="13">
        <v>100</v>
      </c>
      <c r="D371" s="12">
        <v>1000000</v>
      </c>
      <c r="E371" s="13">
        <v>29.2</v>
      </c>
      <c r="F371" s="13">
        <f t="shared" si="31"/>
        <v>1.5963540931794453</v>
      </c>
      <c r="G371" s="12">
        <f t="shared" si="32"/>
        <v>39.47790459656286</v>
      </c>
      <c r="H371" s="14">
        <f t="shared" si="30"/>
        <v>1.2572581081707916</v>
      </c>
      <c r="I371" s="15">
        <f t="shared" si="33"/>
        <v>0.25725810817079164</v>
      </c>
      <c r="J371" s="16"/>
      <c r="K371" s="59">
        <f t="shared" si="34"/>
        <v>39477904.596562855</v>
      </c>
    </row>
    <row r="372" spans="1:11" ht="12.75">
      <c r="A372" s="11">
        <v>31.4</v>
      </c>
      <c r="B372" s="12">
        <f t="shared" si="35"/>
        <v>1.4969296480732148</v>
      </c>
      <c r="C372" s="13">
        <v>100</v>
      </c>
      <c r="D372" s="12">
        <v>1000000</v>
      </c>
      <c r="E372" s="13">
        <v>29.22</v>
      </c>
      <c r="F372" s="13">
        <f t="shared" si="31"/>
        <v>1.5907102745717754</v>
      </c>
      <c r="G372" s="12">
        <f t="shared" si="32"/>
        <v>38.96819363236374</v>
      </c>
      <c r="H372" s="14">
        <f t="shared" si="30"/>
        <v>1.2410252749160429</v>
      </c>
      <c r="I372" s="15">
        <f t="shared" si="33"/>
        <v>0.24102527491604286</v>
      </c>
      <c r="J372" s="16"/>
      <c r="K372" s="59">
        <f t="shared" si="34"/>
        <v>38968193.632363744</v>
      </c>
    </row>
    <row r="373" spans="1:11" ht="12.75">
      <c r="A373" s="17">
        <v>31.4</v>
      </c>
      <c r="B373" s="18">
        <f t="shared" si="35"/>
        <v>1.4969296480732148</v>
      </c>
      <c r="C373" s="19">
        <v>100</v>
      </c>
      <c r="D373" s="18">
        <v>1000000</v>
      </c>
      <c r="E373" s="19">
        <v>29.01</v>
      </c>
      <c r="F373" s="19">
        <f t="shared" si="31"/>
        <v>1.6499703699523092</v>
      </c>
      <c r="G373" s="18">
        <f t="shared" si="32"/>
        <v>44.66531178870535</v>
      </c>
      <c r="H373" s="20">
        <f t="shared" si="30"/>
        <v>1.4224621588759667</v>
      </c>
      <c r="I373" s="21">
        <f t="shared" si="33"/>
        <v>0.4224621588759667</v>
      </c>
      <c r="J373" s="22"/>
      <c r="K373" s="59">
        <f t="shared" si="34"/>
        <v>44665311.78870535</v>
      </c>
    </row>
    <row r="374" spans="1:11" ht="12.75">
      <c r="A374" s="5">
        <v>31.4</v>
      </c>
      <c r="B374" s="6">
        <f t="shared" si="35"/>
        <v>1.4969296480732148</v>
      </c>
      <c r="C374" s="7">
        <v>90</v>
      </c>
      <c r="D374" s="6">
        <v>1000000</v>
      </c>
      <c r="E374" s="7">
        <v>30.55</v>
      </c>
      <c r="F374" s="7">
        <f t="shared" si="31"/>
        <v>1.2153963371617234</v>
      </c>
      <c r="G374" s="6">
        <f t="shared" si="32"/>
        <v>16.4208765887412</v>
      </c>
      <c r="H374" s="8">
        <f t="shared" si="30"/>
        <v>0.5229578531446243</v>
      </c>
      <c r="I374" s="9">
        <f t="shared" si="33"/>
        <v>-0.4770421468553757</v>
      </c>
      <c r="J374" s="10">
        <f>STDEV(G374:G385)/AVERAGE(G374:G385)</f>
        <v>0.286810380577877</v>
      </c>
      <c r="K374" s="59">
        <f t="shared" si="34"/>
        <v>16420876.588741202</v>
      </c>
    </row>
    <row r="375" spans="1:11" ht="12.75">
      <c r="A375" s="11">
        <v>31.4</v>
      </c>
      <c r="B375" s="12">
        <f t="shared" si="35"/>
        <v>1.4969296480732148</v>
      </c>
      <c r="C375" s="13">
        <v>90</v>
      </c>
      <c r="D375" s="12">
        <v>1000000</v>
      </c>
      <c r="E375" s="13">
        <v>30.57</v>
      </c>
      <c r="F375" s="13">
        <f t="shared" si="31"/>
        <v>1.2097525185540534</v>
      </c>
      <c r="G375" s="12">
        <f t="shared" si="32"/>
        <v>16.208861768689918</v>
      </c>
      <c r="H375" s="14">
        <f t="shared" si="30"/>
        <v>0.5162057888117808</v>
      </c>
      <c r="I375" s="15">
        <f t="shared" si="33"/>
        <v>-0.4837942111882192</v>
      </c>
      <c r="J375" s="16"/>
      <c r="K375" s="59">
        <f t="shared" si="34"/>
        <v>16208861.768689917</v>
      </c>
    </row>
    <row r="376" spans="1:11" ht="12.75">
      <c r="A376" s="11">
        <v>31.4</v>
      </c>
      <c r="B376" s="12">
        <f t="shared" si="35"/>
        <v>1.4969296480732148</v>
      </c>
      <c r="C376" s="13">
        <v>90</v>
      </c>
      <c r="D376" s="12">
        <v>1000000</v>
      </c>
      <c r="E376" s="13">
        <v>30.05</v>
      </c>
      <c r="F376" s="13">
        <f t="shared" si="31"/>
        <v>1.356491802353472</v>
      </c>
      <c r="G376" s="12">
        <f t="shared" si="32"/>
        <v>22.72436740852999</v>
      </c>
      <c r="H376" s="14">
        <f t="shared" si="30"/>
        <v>0.723705968424522</v>
      </c>
      <c r="I376" s="15">
        <f t="shared" si="33"/>
        <v>-0.27629403157547805</v>
      </c>
      <c r="J376" s="16"/>
      <c r="K376" s="59">
        <f t="shared" si="34"/>
        <v>22724367.40852999</v>
      </c>
    </row>
    <row r="377" spans="1:11" ht="12.75">
      <c r="A377" s="11">
        <v>31.4</v>
      </c>
      <c r="B377" s="12">
        <f t="shared" si="35"/>
        <v>1.4969296480732148</v>
      </c>
      <c r="C377" s="13">
        <v>90</v>
      </c>
      <c r="D377" s="12">
        <v>1000000</v>
      </c>
      <c r="E377" s="13">
        <v>29.68</v>
      </c>
      <c r="F377" s="13">
        <f t="shared" si="31"/>
        <v>1.4609024465953664</v>
      </c>
      <c r="G377" s="12">
        <f t="shared" si="32"/>
        <v>28.900306362739173</v>
      </c>
      <c r="H377" s="14">
        <f t="shared" si="30"/>
        <v>0.9203919223802285</v>
      </c>
      <c r="I377" s="15">
        <f t="shared" si="33"/>
        <v>-0.07960807761977151</v>
      </c>
      <c r="J377" s="16"/>
      <c r="K377" s="59">
        <f t="shared" si="34"/>
        <v>28900306.36273917</v>
      </c>
    </row>
    <row r="378" spans="1:11" ht="12.75">
      <c r="A378" s="11">
        <v>31.4</v>
      </c>
      <c r="B378" s="12">
        <f t="shared" si="35"/>
        <v>1.4969296480732148</v>
      </c>
      <c r="C378" s="13">
        <v>90</v>
      </c>
      <c r="D378" s="12">
        <v>1000000</v>
      </c>
      <c r="E378" s="13">
        <v>30.38</v>
      </c>
      <c r="F378" s="13">
        <f t="shared" si="31"/>
        <v>1.2633687953269184</v>
      </c>
      <c r="G378" s="12">
        <f t="shared" si="32"/>
        <v>18.338710527751665</v>
      </c>
      <c r="H378" s="14">
        <f t="shared" si="30"/>
        <v>0.5840353671258492</v>
      </c>
      <c r="I378" s="15">
        <f t="shared" si="33"/>
        <v>-0.41596463287415075</v>
      </c>
      <c r="J378" s="16"/>
      <c r="K378" s="59">
        <f t="shared" si="34"/>
        <v>18338710.527751666</v>
      </c>
    </row>
    <row r="379" spans="1:11" ht="12.75">
      <c r="A379" s="11">
        <v>31.4</v>
      </c>
      <c r="B379" s="12">
        <f t="shared" si="35"/>
        <v>1.4969296480732148</v>
      </c>
      <c r="C379" s="13">
        <v>90</v>
      </c>
      <c r="D379" s="12">
        <v>1000000</v>
      </c>
      <c r="E379" s="13">
        <v>30.43</v>
      </c>
      <c r="F379" s="13">
        <f t="shared" si="31"/>
        <v>1.2492592488077432</v>
      </c>
      <c r="G379" s="12">
        <f t="shared" si="32"/>
        <v>17.752488860585572</v>
      </c>
      <c r="H379" s="14">
        <f t="shared" si="30"/>
        <v>0.5653658872797953</v>
      </c>
      <c r="I379" s="15">
        <f t="shared" si="33"/>
        <v>-0.4346341127202047</v>
      </c>
      <c r="J379" s="16"/>
      <c r="K379" s="59">
        <f t="shared" si="34"/>
        <v>17752488.86058557</v>
      </c>
    </row>
    <row r="380" spans="1:11" ht="12.75">
      <c r="A380" s="11">
        <v>31.4</v>
      </c>
      <c r="B380" s="12">
        <f t="shared" si="35"/>
        <v>1.4969296480732148</v>
      </c>
      <c r="C380" s="13">
        <v>90</v>
      </c>
      <c r="D380" s="12">
        <v>1000000</v>
      </c>
      <c r="E380" s="13">
        <v>29.52</v>
      </c>
      <c r="F380" s="13">
        <f t="shared" si="31"/>
        <v>1.506052995456726</v>
      </c>
      <c r="G380" s="12">
        <f t="shared" si="32"/>
        <v>32.066605983576046</v>
      </c>
      <c r="H380" s="14">
        <f t="shared" si="30"/>
        <v>1.021229489922804</v>
      </c>
      <c r="I380" s="15">
        <f t="shared" si="33"/>
        <v>0.021229489922804046</v>
      </c>
      <c r="J380" s="16"/>
      <c r="K380" s="59">
        <f t="shared" si="34"/>
        <v>32066605.98357605</v>
      </c>
    </row>
    <row r="381" spans="1:11" ht="12.75">
      <c r="A381" s="11">
        <v>31.4</v>
      </c>
      <c r="B381" s="12">
        <f t="shared" si="35"/>
        <v>1.4969296480732148</v>
      </c>
      <c r="C381" s="13">
        <v>90</v>
      </c>
      <c r="D381" s="12">
        <v>1000000</v>
      </c>
      <c r="E381" s="13">
        <v>29.32</v>
      </c>
      <c r="F381" s="13">
        <f t="shared" si="31"/>
        <v>1.5624911815334253</v>
      </c>
      <c r="G381" s="12">
        <f t="shared" si="32"/>
        <v>36.51667123709853</v>
      </c>
      <c r="H381" s="14">
        <f t="shared" si="30"/>
        <v>1.1629513132833926</v>
      </c>
      <c r="I381" s="15">
        <f t="shared" si="33"/>
        <v>0.16295131328339263</v>
      </c>
      <c r="J381" s="16"/>
      <c r="K381" s="59">
        <f t="shared" si="34"/>
        <v>36516671.23709853</v>
      </c>
    </row>
    <row r="382" spans="1:11" ht="12.75">
      <c r="A382" s="11">
        <v>31.4</v>
      </c>
      <c r="B382" s="12">
        <f t="shared" si="35"/>
        <v>1.4969296480732148</v>
      </c>
      <c r="C382" s="13">
        <v>90</v>
      </c>
      <c r="D382" s="12">
        <v>1000000</v>
      </c>
      <c r="E382" s="13">
        <v>29.87</v>
      </c>
      <c r="F382" s="13">
        <f t="shared" si="31"/>
        <v>1.4072861698225014</v>
      </c>
      <c r="G382" s="12">
        <f t="shared" si="32"/>
        <v>25.543839093678088</v>
      </c>
      <c r="H382" s="14">
        <f t="shared" si="30"/>
        <v>0.8134980603082194</v>
      </c>
      <c r="I382" s="15">
        <f t="shared" si="33"/>
        <v>-0.18650193969178064</v>
      </c>
      <c r="J382" s="16"/>
      <c r="K382" s="59">
        <f t="shared" si="34"/>
        <v>25543839.093678087</v>
      </c>
    </row>
    <row r="383" spans="1:11" ht="12.75">
      <c r="A383" s="11">
        <v>31.4</v>
      </c>
      <c r="B383" s="12">
        <f t="shared" si="35"/>
        <v>1.4969296480732148</v>
      </c>
      <c r="C383" s="13">
        <v>90</v>
      </c>
      <c r="D383" s="12">
        <v>1000000</v>
      </c>
      <c r="E383" s="13">
        <v>30.15</v>
      </c>
      <c r="F383" s="13">
        <f t="shared" si="31"/>
        <v>1.328272709315123</v>
      </c>
      <c r="G383" s="12">
        <f t="shared" si="32"/>
        <v>21.29475801616708</v>
      </c>
      <c r="H383" s="14">
        <f t="shared" si="30"/>
        <v>0.6781770068843019</v>
      </c>
      <c r="I383" s="15">
        <f t="shared" si="33"/>
        <v>-0.32182299311569806</v>
      </c>
      <c r="J383" s="16"/>
      <c r="K383" s="59">
        <f t="shared" si="34"/>
        <v>21294758.01616708</v>
      </c>
    </row>
    <row r="384" spans="1:11" ht="12.75">
      <c r="A384" s="11">
        <v>31.4</v>
      </c>
      <c r="B384" s="12">
        <f t="shared" si="35"/>
        <v>1.4969296480732148</v>
      </c>
      <c r="C384" s="13">
        <v>90</v>
      </c>
      <c r="D384" s="12">
        <v>1000000</v>
      </c>
      <c r="E384" s="13">
        <v>30.2</v>
      </c>
      <c r="F384" s="13">
        <f t="shared" si="31"/>
        <v>1.3141631627959478</v>
      </c>
      <c r="G384" s="12">
        <f t="shared" si="32"/>
        <v>20.61404229587448</v>
      </c>
      <c r="H384" s="14">
        <f t="shared" si="30"/>
        <v>0.6564981622889962</v>
      </c>
      <c r="I384" s="15">
        <f t="shared" si="33"/>
        <v>-0.34350183771100384</v>
      </c>
      <c r="J384" s="16"/>
      <c r="K384" s="59">
        <f t="shared" si="34"/>
        <v>20614042.29587448</v>
      </c>
    </row>
    <row r="385" spans="1:11" ht="12.75">
      <c r="A385" s="17">
        <v>31.4</v>
      </c>
      <c r="B385" s="18">
        <f t="shared" si="35"/>
        <v>1.4969296480732148</v>
      </c>
      <c r="C385" s="19">
        <v>90</v>
      </c>
      <c r="D385" s="18">
        <v>1000000</v>
      </c>
      <c r="E385" s="19">
        <v>29.52</v>
      </c>
      <c r="F385" s="19">
        <f t="shared" si="31"/>
        <v>1.506052995456726</v>
      </c>
      <c r="G385" s="18">
        <f t="shared" si="32"/>
        <v>32.066605983576046</v>
      </c>
      <c r="H385" s="20">
        <f t="shared" si="30"/>
        <v>1.021229489922804</v>
      </c>
      <c r="I385" s="21">
        <f t="shared" si="33"/>
        <v>0.021229489922804046</v>
      </c>
      <c r="J385" s="22"/>
      <c r="K385" s="59">
        <f t="shared" si="34"/>
        <v>32066605.98357605</v>
      </c>
    </row>
    <row r="386" spans="1:11" ht="12.75">
      <c r="A386" s="5">
        <v>31.4</v>
      </c>
      <c r="B386" s="6">
        <f>LOG10(A386)</f>
        <v>1.4969296480732148</v>
      </c>
      <c r="C386" s="7">
        <v>80</v>
      </c>
      <c r="D386" s="6">
        <v>1000000</v>
      </c>
      <c r="E386" s="7">
        <v>30.18</v>
      </c>
      <c r="F386" s="7">
        <f t="shared" si="31"/>
        <v>1.3198069814036177</v>
      </c>
      <c r="G386" s="6">
        <f t="shared" si="32"/>
        <v>20.883677667577857</v>
      </c>
      <c r="H386" s="8">
        <f aca="true" t="shared" si="36" ref="H386:H421">G386/A386</f>
        <v>0.6650852760375114</v>
      </c>
      <c r="I386" s="9">
        <f t="shared" si="33"/>
        <v>-0.33491472396248856</v>
      </c>
      <c r="J386" s="10">
        <f>STDEV(G386:G397)/AVERAGE(G386:G397)</f>
        <v>0.3116386701753301</v>
      </c>
      <c r="K386" s="59">
        <f t="shared" si="34"/>
        <v>20883677.667577855</v>
      </c>
    </row>
    <row r="387" spans="1:11" ht="12.75">
      <c r="A387" s="11">
        <v>31.4</v>
      </c>
      <c r="B387" s="12">
        <f aca="true" t="shared" si="37" ref="B387:B421">LOG10(A387)</f>
        <v>1.4969296480732148</v>
      </c>
      <c r="C387" s="13">
        <v>80</v>
      </c>
      <c r="D387" s="12">
        <v>1000000</v>
      </c>
      <c r="E387" s="13">
        <v>30.82</v>
      </c>
      <c r="F387" s="13">
        <f aca="true" t="shared" si="38" ref="F387:F421">(E387-34.857)/-3.5437</f>
        <v>1.139204785958179</v>
      </c>
      <c r="G387" s="12">
        <f aca="true" t="shared" si="39" ref="G387:G421">10^F387</f>
        <v>13.77859027378931</v>
      </c>
      <c r="H387" s="14">
        <f t="shared" si="36"/>
        <v>0.43880860744551947</v>
      </c>
      <c r="I387" s="15">
        <f aca="true" t="shared" si="40" ref="I387:I421">H387-1</f>
        <v>-0.5611913925544805</v>
      </c>
      <c r="J387" s="16"/>
      <c r="K387" s="59">
        <f aca="true" t="shared" si="41" ref="K387:K421">G387*D387</f>
        <v>13778590.27378931</v>
      </c>
    </row>
    <row r="388" spans="1:11" ht="12.75">
      <c r="A388" s="11">
        <v>31.4</v>
      </c>
      <c r="B388" s="12">
        <f t="shared" si="37"/>
        <v>1.4969296480732148</v>
      </c>
      <c r="C388" s="13">
        <v>80</v>
      </c>
      <c r="D388" s="12">
        <v>1000000</v>
      </c>
      <c r="E388" s="13">
        <v>29.84</v>
      </c>
      <c r="F388" s="13">
        <f t="shared" si="38"/>
        <v>1.4157518977340067</v>
      </c>
      <c r="G388" s="12">
        <f t="shared" si="39"/>
        <v>26.04665140701111</v>
      </c>
      <c r="H388" s="14">
        <f t="shared" si="36"/>
        <v>0.8295111913060864</v>
      </c>
      <c r="I388" s="15">
        <f t="shared" si="40"/>
        <v>-0.17048880869391358</v>
      </c>
      <c r="J388" s="16"/>
      <c r="K388" s="59">
        <f t="shared" si="41"/>
        <v>26046651.40701111</v>
      </c>
    </row>
    <row r="389" spans="1:11" ht="12.75">
      <c r="A389" s="11">
        <v>31.4</v>
      </c>
      <c r="B389" s="12">
        <f t="shared" si="37"/>
        <v>1.4969296480732148</v>
      </c>
      <c r="C389" s="13">
        <v>80</v>
      </c>
      <c r="D389" s="12">
        <v>1000000</v>
      </c>
      <c r="E389" s="13">
        <v>30.66</v>
      </c>
      <c r="F389" s="13">
        <f t="shared" si="38"/>
        <v>1.1843553348195388</v>
      </c>
      <c r="G389" s="12">
        <f t="shared" si="39"/>
        <v>15.288164069028168</v>
      </c>
      <c r="H389" s="14">
        <f t="shared" si="36"/>
        <v>0.4868842060200054</v>
      </c>
      <c r="I389" s="15">
        <f t="shared" si="40"/>
        <v>-0.5131157939799946</v>
      </c>
      <c r="J389" s="16"/>
      <c r="K389" s="59">
        <f t="shared" si="41"/>
        <v>15288164.069028169</v>
      </c>
    </row>
    <row r="390" spans="1:11" ht="12.75">
      <c r="A390" s="11">
        <v>31.4</v>
      </c>
      <c r="B390" s="12">
        <f t="shared" si="37"/>
        <v>1.4969296480732148</v>
      </c>
      <c r="C390" s="13">
        <v>80</v>
      </c>
      <c r="D390" s="12">
        <v>1000000</v>
      </c>
      <c r="E390" s="13">
        <v>30.77</v>
      </c>
      <c r="F390" s="13">
        <f t="shared" si="38"/>
        <v>1.1533143324773543</v>
      </c>
      <c r="G390" s="12">
        <f t="shared" si="39"/>
        <v>14.233586090146794</v>
      </c>
      <c r="H390" s="14">
        <f t="shared" si="36"/>
        <v>0.45329892006836925</v>
      </c>
      <c r="I390" s="15">
        <f t="shared" si="40"/>
        <v>-0.5467010799316308</v>
      </c>
      <c r="J390" s="16"/>
      <c r="K390" s="59">
        <f t="shared" si="41"/>
        <v>14233586.090146793</v>
      </c>
    </row>
    <row r="391" spans="1:11" ht="12.75">
      <c r="A391" s="11">
        <v>31.4</v>
      </c>
      <c r="B391" s="12">
        <f t="shared" si="37"/>
        <v>1.4969296480732148</v>
      </c>
      <c r="C391" s="13">
        <v>80</v>
      </c>
      <c r="D391" s="12">
        <v>1000000</v>
      </c>
      <c r="E391" s="13">
        <v>29.73</v>
      </c>
      <c r="F391" s="13">
        <f t="shared" si="38"/>
        <v>1.4467929000761912</v>
      </c>
      <c r="G391" s="12">
        <f t="shared" si="39"/>
        <v>27.976469010492526</v>
      </c>
      <c r="H391" s="14">
        <f t="shared" si="36"/>
        <v>0.8909703506526282</v>
      </c>
      <c r="I391" s="15">
        <f t="shared" si="40"/>
        <v>-0.1090296493473718</v>
      </c>
      <c r="J391" s="16"/>
      <c r="K391" s="59">
        <f t="shared" si="41"/>
        <v>27976469.010492526</v>
      </c>
    </row>
    <row r="392" spans="1:11" ht="12.75">
      <c r="A392" s="11">
        <v>31.4</v>
      </c>
      <c r="B392" s="12">
        <f t="shared" si="37"/>
        <v>1.4969296480732148</v>
      </c>
      <c r="C392" s="13">
        <v>80</v>
      </c>
      <c r="D392" s="12">
        <v>1000000</v>
      </c>
      <c r="E392" s="13">
        <v>30.63</v>
      </c>
      <c r="F392" s="13">
        <f t="shared" si="38"/>
        <v>1.192821062731044</v>
      </c>
      <c r="G392" s="12">
        <f t="shared" si="39"/>
        <v>15.589100710304825</v>
      </c>
      <c r="H392" s="14">
        <f t="shared" si="36"/>
        <v>0.49646817548741484</v>
      </c>
      <c r="I392" s="15">
        <f t="shared" si="40"/>
        <v>-0.5035318245125852</v>
      </c>
      <c r="J392" s="16"/>
      <c r="K392" s="59">
        <f t="shared" si="41"/>
        <v>15589100.710304825</v>
      </c>
    </row>
    <row r="393" spans="1:11" ht="12.75">
      <c r="A393" s="11">
        <v>31.4</v>
      </c>
      <c r="B393" s="12">
        <f t="shared" si="37"/>
        <v>1.4969296480732148</v>
      </c>
      <c r="C393" s="13">
        <v>80</v>
      </c>
      <c r="D393" s="12">
        <v>1000000</v>
      </c>
      <c r="E393" s="13">
        <v>30.81</v>
      </c>
      <c r="F393" s="13">
        <f t="shared" si="38"/>
        <v>1.1420266952620144</v>
      </c>
      <c r="G393" s="12">
        <f t="shared" si="39"/>
        <v>13.868410727548685</v>
      </c>
      <c r="H393" s="14">
        <f t="shared" si="36"/>
        <v>0.4416691314505951</v>
      </c>
      <c r="I393" s="15">
        <f t="shared" si="40"/>
        <v>-0.5583308685494048</v>
      </c>
      <c r="J393" s="16"/>
      <c r="K393" s="59">
        <f t="shared" si="41"/>
        <v>13868410.727548685</v>
      </c>
    </row>
    <row r="394" spans="1:11" ht="12.75">
      <c r="A394" s="11">
        <v>31.4</v>
      </c>
      <c r="B394" s="12">
        <f t="shared" si="37"/>
        <v>1.4969296480732148</v>
      </c>
      <c r="C394" s="13">
        <v>80</v>
      </c>
      <c r="D394" s="12">
        <v>1000000</v>
      </c>
      <c r="E394" s="13">
        <v>30.46</v>
      </c>
      <c r="F394" s="13">
        <f t="shared" si="38"/>
        <v>1.240793520896238</v>
      </c>
      <c r="G394" s="12">
        <f t="shared" si="39"/>
        <v>17.409789530375047</v>
      </c>
      <c r="H394" s="14">
        <f t="shared" si="36"/>
        <v>0.5544518958718168</v>
      </c>
      <c r="I394" s="15">
        <f t="shared" si="40"/>
        <v>-0.44554810412818324</v>
      </c>
      <c r="J394" s="16"/>
      <c r="K394" s="59">
        <f t="shared" si="41"/>
        <v>17409789.53037505</v>
      </c>
    </row>
    <row r="395" spans="1:11" ht="12.75">
      <c r="A395" s="11">
        <v>31.4</v>
      </c>
      <c r="B395" s="12">
        <f t="shared" si="37"/>
        <v>1.4969296480732148</v>
      </c>
      <c r="C395" s="13">
        <v>80</v>
      </c>
      <c r="D395" s="12">
        <v>1000000</v>
      </c>
      <c r="E395" s="13">
        <v>31.05</v>
      </c>
      <c r="F395" s="13">
        <f t="shared" si="38"/>
        <v>1.0743008719699745</v>
      </c>
      <c r="G395" s="12">
        <f t="shared" si="39"/>
        <v>11.865905135887424</v>
      </c>
      <c r="H395" s="14">
        <f t="shared" si="36"/>
        <v>0.3778950680218925</v>
      </c>
      <c r="I395" s="15">
        <f t="shared" si="40"/>
        <v>-0.6221049319781076</v>
      </c>
      <c r="J395" s="16"/>
      <c r="K395" s="59">
        <f t="shared" si="41"/>
        <v>11865905.135887424</v>
      </c>
    </row>
    <row r="396" spans="1:11" ht="12.75">
      <c r="A396" s="11">
        <v>31.4</v>
      </c>
      <c r="B396" s="12">
        <f t="shared" si="37"/>
        <v>1.4969296480732148</v>
      </c>
      <c r="C396" s="13">
        <v>80</v>
      </c>
      <c r="D396" s="12">
        <v>1000000</v>
      </c>
      <c r="E396" s="13">
        <v>29.71</v>
      </c>
      <c r="F396" s="13">
        <f t="shared" si="38"/>
        <v>1.4524367186838611</v>
      </c>
      <c r="G396" s="12">
        <f t="shared" si="39"/>
        <v>28.34240624455466</v>
      </c>
      <c r="H396" s="14">
        <f t="shared" si="36"/>
        <v>0.9026244026928236</v>
      </c>
      <c r="I396" s="15">
        <f t="shared" si="40"/>
        <v>-0.09737559730717638</v>
      </c>
      <c r="J396" s="16"/>
      <c r="K396" s="59">
        <f t="shared" si="41"/>
        <v>28342406.24455466</v>
      </c>
    </row>
    <row r="397" spans="1:11" ht="12.75">
      <c r="A397" s="17">
        <v>31.4</v>
      </c>
      <c r="B397" s="18">
        <f t="shared" si="37"/>
        <v>1.4969296480732148</v>
      </c>
      <c r="C397" s="19">
        <v>80</v>
      </c>
      <c r="D397" s="18">
        <v>1000000</v>
      </c>
      <c r="E397" s="19">
        <v>30.18</v>
      </c>
      <c r="F397" s="19">
        <f t="shared" si="38"/>
        <v>1.3198069814036177</v>
      </c>
      <c r="G397" s="18">
        <f t="shared" si="39"/>
        <v>20.883677667577857</v>
      </c>
      <c r="H397" s="20">
        <f t="shared" si="36"/>
        <v>0.6650852760375114</v>
      </c>
      <c r="I397" s="21">
        <f t="shared" si="40"/>
        <v>-0.33491472396248856</v>
      </c>
      <c r="J397" s="22"/>
      <c r="K397" s="59">
        <f t="shared" si="41"/>
        <v>20883677.667577855</v>
      </c>
    </row>
    <row r="398" spans="1:11" ht="12.75">
      <c r="A398" s="5">
        <v>31.4</v>
      </c>
      <c r="B398" s="6">
        <f t="shared" si="37"/>
        <v>1.4969296480732148</v>
      </c>
      <c r="C398" s="7">
        <v>70</v>
      </c>
      <c r="D398" s="6">
        <v>1000000</v>
      </c>
      <c r="E398" s="7">
        <v>30.37</v>
      </c>
      <c r="F398" s="7">
        <f t="shared" si="38"/>
        <v>1.2661907046307528</v>
      </c>
      <c r="G398" s="6">
        <f t="shared" si="39"/>
        <v>18.458257685206316</v>
      </c>
      <c r="H398" s="8">
        <f t="shared" si="36"/>
        <v>0.5878426014396916</v>
      </c>
      <c r="I398" s="9">
        <f t="shared" si="40"/>
        <v>-0.4121573985603084</v>
      </c>
      <c r="J398" s="10">
        <f>STDEV(G398:G409)/AVERAGE(G398:G409)</f>
        <v>0.224158364758683</v>
      </c>
      <c r="K398" s="59">
        <f t="shared" si="41"/>
        <v>18458257.685206316</v>
      </c>
    </row>
    <row r="399" spans="1:11" ht="12.75">
      <c r="A399" s="11">
        <v>31.4</v>
      </c>
      <c r="B399" s="12">
        <f t="shared" si="37"/>
        <v>1.4969296480732148</v>
      </c>
      <c r="C399" s="13">
        <v>70</v>
      </c>
      <c r="D399" s="12">
        <v>1000000</v>
      </c>
      <c r="E399" s="13">
        <v>30.27</v>
      </c>
      <c r="F399" s="13">
        <f t="shared" si="38"/>
        <v>1.294409797669103</v>
      </c>
      <c r="G399" s="12">
        <f t="shared" si="39"/>
        <v>19.697440517591314</v>
      </c>
      <c r="H399" s="14">
        <f t="shared" si="36"/>
        <v>0.6273070228532266</v>
      </c>
      <c r="I399" s="15">
        <f t="shared" si="40"/>
        <v>-0.3726929771467734</v>
      </c>
      <c r="J399" s="16"/>
      <c r="K399" s="59">
        <f t="shared" si="41"/>
        <v>19697440.517591313</v>
      </c>
    </row>
    <row r="400" spans="1:11" ht="12.75">
      <c r="A400" s="11">
        <v>31.4</v>
      </c>
      <c r="B400" s="12">
        <f t="shared" si="37"/>
        <v>1.4969296480732148</v>
      </c>
      <c r="C400" s="13">
        <v>70</v>
      </c>
      <c r="D400" s="12">
        <v>1000000</v>
      </c>
      <c r="E400" s="13">
        <v>30.79</v>
      </c>
      <c r="F400" s="13">
        <f t="shared" si="38"/>
        <v>1.1476705138696843</v>
      </c>
      <c r="G400" s="12">
        <f t="shared" si="39"/>
        <v>14.049812028069256</v>
      </c>
      <c r="H400" s="14">
        <f t="shared" si="36"/>
        <v>0.44744624293214197</v>
      </c>
      <c r="I400" s="15">
        <f t="shared" si="40"/>
        <v>-0.552553757067858</v>
      </c>
      <c r="J400" s="16"/>
      <c r="K400" s="59">
        <f t="shared" si="41"/>
        <v>14049812.028069256</v>
      </c>
    </row>
    <row r="401" spans="1:11" ht="12.75">
      <c r="A401" s="11">
        <v>31.4</v>
      </c>
      <c r="B401" s="12">
        <f t="shared" si="37"/>
        <v>1.4969296480732148</v>
      </c>
      <c r="C401" s="13">
        <v>70</v>
      </c>
      <c r="D401" s="12">
        <v>1000000</v>
      </c>
      <c r="E401" s="13">
        <v>30.6</v>
      </c>
      <c r="F401" s="13">
        <f t="shared" si="38"/>
        <v>1.2012867906425482</v>
      </c>
      <c r="G401" s="12">
        <f t="shared" si="39"/>
        <v>15.895961075427813</v>
      </c>
      <c r="H401" s="14">
        <f t="shared" si="36"/>
        <v>0.5062407985805036</v>
      </c>
      <c r="I401" s="15">
        <f t="shared" si="40"/>
        <v>-0.49375920141949636</v>
      </c>
      <c r="J401" s="16"/>
      <c r="K401" s="59">
        <f t="shared" si="41"/>
        <v>15895961.075427813</v>
      </c>
    </row>
    <row r="402" spans="1:11" ht="12.75">
      <c r="A402" s="11">
        <v>31.4</v>
      </c>
      <c r="B402" s="12">
        <f t="shared" si="37"/>
        <v>1.4969296480732148</v>
      </c>
      <c r="C402" s="13">
        <v>70</v>
      </c>
      <c r="D402" s="12">
        <v>1000000</v>
      </c>
      <c r="E402" s="13">
        <v>30.58</v>
      </c>
      <c r="F402" s="13">
        <f t="shared" si="38"/>
        <v>1.206930609250219</v>
      </c>
      <c r="G402" s="12">
        <f t="shared" si="39"/>
        <v>16.103883098272103</v>
      </c>
      <c r="H402" s="14">
        <f t="shared" si="36"/>
        <v>0.5128625190532518</v>
      </c>
      <c r="I402" s="15">
        <f t="shared" si="40"/>
        <v>-0.48713748094674825</v>
      </c>
      <c r="J402" s="16"/>
      <c r="K402" s="59">
        <f t="shared" si="41"/>
        <v>16103883.098272104</v>
      </c>
    </row>
    <row r="403" spans="1:11" ht="12.75">
      <c r="A403" s="11">
        <v>31.4</v>
      </c>
      <c r="B403" s="12">
        <f t="shared" si="37"/>
        <v>1.4969296480732148</v>
      </c>
      <c r="C403" s="13">
        <v>70</v>
      </c>
      <c r="D403" s="12">
        <v>1000000</v>
      </c>
      <c r="E403" s="13">
        <v>30.55</v>
      </c>
      <c r="F403" s="13">
        <f t="shared" si="38"/>
        <v>1.2153963371617234</v>
      </c>
      <c r="G403" s="12">
        <f t="shared" si="39"/>
        <v>16.4208765887412</v>
      </c>
      <c r="H403" s="14">
        <f t="shared" si="36"/>
        <v>0.5229578531446243</v>
      </c>
      <c r="I403" s="15">
        <f t="shared" si="40"/>
        <v>-0.4770421468553757</v>
      </c>
      <c r="J403" s="16"/>
      <c r="K403" s="59">
        <f t="shared" si="41"/>
        <v>16420876.588741202</v>
      </c>
    </row>
    <row r="404" spans="1:11" ht="12.75">
      <c r="A404" s="11">
        <v>31.4</v>
      </c>
      <c r="B404" s="12">
        <f t="shared" si="37"/>
        <v>1.4969296480732148</v>
      </c>
      <c r="C404" s="13">
        <v>70</v>
      </c>
      <c r="D404" s="12">
        <v>1000000</v>
      </c>
      <c r="E404" s="13">
        <v>31.17</v>
      </c>
      <c r="F404" s="13">
        <f t="shared" si="38"/>
        <v>1.0404379603239546</v>
      </c>
      <c r="G404" s="12">
        <f t="shared" si="39"/>
        <v>10.975844873375717</v>
      </c>
      <c r="H404" s="14">
        <f t="shared" si="36"/>
        <v>0.3495491997890356</v>
      </c>
      <c r="I404" s="15">
        <f t="shared" si="40"/>
        <v>-0.6504508002109644</v>
      </c>
      <c r="J404" s="16"/>
      <c r="K404" s="59">
        <f t="shared" si="41"/>
        <v>10975844.873375718</v>
      </c>
    </row>
    <row r="405" spans="1:11" ht="12.75">
      <c r="A405" s="11">
        <v>31.4</v>
      </c>
      <c r="B405" s="12">
        <f t="shared" si="37"/>
        <v>1.4969296480732148</v>
      </c>
      <c r="C405" s="13">
        <v>70</v>
      </c>
      <c r="D405" s="12">
        <v>1000000</v>
      </c>
      <c r="E405" s="13">
        <v>31.13</v>
      </c>
      <c r="F405" s="13">
        <f t="shared" si="38"/>
        <v>1.0517255975392952</v>
      </c>
      <c r="G405" s="12">
        <f t="shared" si="39"/>
        <v>11.264854783032778</v>
      </c>
      <c r="H405" s="14">
        <f t="shared" si="36"/>
        <v>0.35875333703926043</v>
      </c>
      <c r="I405" s="15">
        <f t="shared" si="40"/>
        <v>-0.6412466629607396</v>
      </c>
      <c r="J405" s="16"/>
      <c r="K405" s="59">
        <f t="shared" si="41"/>
        <v>11264854.783032779</v>
      </c>
    </row>
    <row r="406" spans="1:11" ht="12.75">
      <c r="A406" s="11">
        <v>31.4</v>
      </c>
      <c r="B406" s="12">
        <f t="shared" si="37"/>
        <v>1.4969296480732148</v>
      </c>
      <c r="C406" s="13">
        <v>70</v>
      </c>
      <c r="D406" s="12">
        <v>1000000</v>
      </c>
      <c r="E406" s="13">
        <v>31.2</v>
      </c>
      <c r="F406" s="13">
        <f t="shared" si="38"/>
        <v>1.0319722324124503</v>
      </c>
      <c r="G406" s="12">
        <f t="shared" si="39"/>
        <v>10.763963896227137</v>
      </c>
      <c r="H406" s="14">
        <f t="shared" si="36"/>
        <v>0.34280139796901715</v>
      </c>
      <c r="I406" s="15">
        <f t="shared" si="40"/>
        <v>-0.6571986020309828</v>
      </c>
      <c r="J406" s="16"/>
      <c r="K406" s="59">
        <f t="shared" si="41"/>
        <v>10763963.896227138</v>
      </c>
    </row>
    <row r="407" spans="1:11" ht="12.75">
      <c r="A407" s="11">
        <v>31.4</v>
      </c>
      <c r="B407" s="12">
        <f t="shared" si="37"/>
        <v>1.4969296480732148</v>
      </c>
      <c r="C407" s="13">
        <v>70</v>
      </c>
      <c r="D407" s="12">
        <v>1000000</v>
      </c>
      <c r="E407" s="13">
        <v>30.34</v>
      </c>
      <c r="F407" s="13">
        <f t="shared" si="38"/>
        <v>1.274656432542258</v>
      </c>
      <c r="G407" s="12">
        <f t="shared" si="39"/>
        <v>18.821595365684143</v>
      </c>
      <c r="H407" s="14">
        <f t="shared" si="36"/>
        <v>0.5994138651491765</v>
      </c>
      <c r="I407" s="15">
        <f t="shared" si="40"/>
        <v>-0.4005861348508235</v>
      </c>
      <c r="J407" s="16"/>
      <c r="K407" s="59">
        <f t="shared" si="41"/>
        <v>18821595.365684144</v>
      </c>
    </row>
    <row r="408" spans="1:11" ht="12.75">
      <c r="A408" s="11">
        <v>31.4</v>
      </c>
      <c r="B408" s="12">
        <f t="shared" si="37"/>
        <v>1.4969296480732148</v>
      </c>
      <c r="C408" s="13">
        <v>70</v>
      </c>
      <c r="D408" s="12">
        <v>1000000</v>
      </c>
      <c r="E408" s="13">
        <v>30.51</v>
      </c>
      <c r="F408" s="13">
        <f t="shared" si="38"/>
        <v>1.226683974377063</v>
      </c>
      <c r="G408" s="12">
        <f t="shared" si="39"/>
        <v>16.853262078346052</v>
      </c>
      <c r="H408" s="14">
        <f t="shared" si="36"/>
        <v>0.5367280916670718</v>
      </c>
      <c r="I408" s="15">
        <f t="shared" si="40"/>
        <v>-0.4632719083329282</v>
      </c>
      <c r="J408" s="16"/>
      <c r="K408" s="59">
        <f t="shared" si="41"/>
        <v>16853262.07834605</v>
      </c>
    </row>
    <row r="409" spans="1:11" ht="12.75">
      <c r="A409" s="17">
        <v>31.4</v>
      </c>
      <c r="B409" s="18">
        <f t="shared" si="37"/>
        <v>1.4969296480732148</v>
      </c>
      <c r="C409" s="19">
        <v>70</v>
      </c>
      <c r="D409" s="18">
        <v>1000000</v>
      </c>
      <c r="E409" s="19">
        <v>30.12</v>
      </c>
      <c r="F409" s="19">
        <f t="shared" si="38"/>
        <v>1.336738437226627</v>
      </c>
      <c r="G409" s="18">
        <f t="shared" si="39"/>
        <v>21.713930189179415</v>
      </c>
      <c r="H409" s="20">
        <f t="shared" si="36"/>
        <v>0.6915264391458412</v>
      </c>
      <c r="I409" s="21">
        <f t="shared" si="40"/>
        <v>-0.3084735608541588</v>
      </c>
      <c r="J409" s="22"/>
      <c r="K409" s="59">
        <f t="shared" si="41"/>
        <v>21713930.189179413</v>
      </c>
    </row>
    <row r="410" spans="1:11" ht="12.75">
      <c r="A410" s="5">
        <v>31.4</v>
      </c>
      <c r="B410" s="6">
        <f t="shared" si="37"/>
        <v>1.4969296480732148</v>
      </c>
      <c r="C410" s="7">
        <v>60</v>
      </c>
      <c r="D410" s="6">
        <v>1000000</v>
      </c>
      <c r="E410" s="7">
        <v>30.55</v>
      </c>
      <c r="F410" s="7">
        <f t="shared" si="38"/>
        <v>1.2153963371617234</v>
      </c>
      <c r="G410" s="6">
        <f t="shared" si="39"/>
        <v>16.4208765887412</v>
      </c>
      <c r="H410" s="8">
        <f t="shared" si="36"/>
        <v>0.5229578531446243</v>
      </c>
      <c r="I410" s="9">
        <f t="shared" si="40"/>
        <v>-0.4770421468553757</v>
      </c>
      <c r="J410" s="10">
        <f>STDEV(G410:G421)/AVERAGE(G410:G421)</f>
        <v>0.47602373051913743</v>
      </c>
      <c r="K410" s="59">
        <f t="shared" si="41"/>
        <v>16420876.588741202</v>
      </c>
    </row>
    <row r="411" spans="1:11" ht="12.75">
      <c r="A411" s="11">
        <v>31.4</v>
      </c>
      <c r="B411" s="12">
        <f t="shared" si="37"/>
        <v>1.4969296480732148</v>
      </c>
      <c r="C411" s="13">
        <v>60</v>
      </c>
      <c r="D411" s="12">
        <v>1000000</v>
      </c>
      <c r="E411" s="13">
        <v>30.96</v>
      </c>
      <c r="F411" s="13">
        <f t="shared" si="38"/>
        <v>1.0996980557044893</v>
      </c>
      <c r="G411" s="12">
        <f t="shared" si="39"/>
        <v>12.58050445034328</v>
      </c>
      <c r="H411" s="14">
        <f t="shared" si="36"/>
        <v>0.40065300797271597</v>
      </c>
      <c r="I411" s="15">
        <f t="shared" si="40"/>
        <v>-0.599346992027284</v>
      </c>
      <c r="J411" s="16"/>
      <c r="K411" s="59">
        <f t="shared" si="41"/>
        <v>12580504.450343281</v>
      </c>
    </row>
    <row r="412" spans="1:11" ht="12.75">
      <c r="A412" s="11">
        <v>31.4</v>
      </c>
      <c r="B412" s="12">
        <f t="shared" si="37"/>
        <v>1.4969296480732148</v>
      </c>
      <c r="C412" s="13">
        <v>60</v>
      </c>
      <c r="D412" s="12">
        <v>1000000</v>
      </c>
      <c r="E412" s="13">
        <v>30.97</v>
      </c>
      <c r="F412" s="13">
        <f t="shared" si="38"/>
        <v>1.096876146400655</v>
      </c>
      <c r="G412" s="12">
        <f t="shared" si="39"/>
        <v>12.49902527868833</v>
      </c>
      <c r="H412" s="14">
        <f t="shared" si="36"/>
        <v>0.3980581298945328</v>
      </c>
      <c r="I412" s="15">
        <f t="shared" si="40"/>
        <v>-0.6019418701054672</v>
      </c>
      <c r="J412" s="16"/>
      <c r="K412" s="59">
        <f t="shared" si="41"/>
        <v>12499025.27868833</v>
      </c>
    </row>
    <row r="413" spans="1:11" ht="12.75">
      <c r="A413" s="11">
        <v>31.4</v>
      </c>
      <c r="B413" s="12">
        <f t="shared" si="37"/>
        <v>1.4969296480732148</v>
      </c>
      <c r="C413" s="13">
        <v>60</v>
      </c>
      <c r="D413" s="12">
        <v>1000000</v>
      </c>
      <c r="E413" s="13">
        <v>29.91</v>
      </c>
      <c r="F413" s="13">
        <f t="shared" si="38"/>
        <v>1.3959985326071618</v>
      </c>
      <c r="G413" s="12">
        <f t="shared" si="39"/>
        <v>24.888489089532694</v>
      </c>
      <c r="H413" s="14">
        <f t="shared" si="36"/>
        <v>0.7926270410679203</v>
      </c>
      <c r="I413" s="15">
        <f t="shared" si="40"/>
        <v>-0.20737295893207974</v>
      </c>
      <c r="J413" s="16"/>
      <c r="K413" s="59">
        <f t="shared" si="41"/>
        <v>24888489.089532696</v>
      </c>
    </row>
    <row r="414" spans="1:11" ht="12.75">
      <c r="A414" s="11">
        <v>31.4</v>
      </c>
      <c r="B414" s="12">
        <f t="shared" si="37"/>
        <v>1.4969296480732148</v>
      </c>
      <c r="C414" s="13">
        <v>60</v>
      </c>
      <c r="D414" s="12">
        <v>1000000</v>
      </c>
      <c r="E414" s="13">
        <v>30.81</v>
      </c>
      <c r="F414" s="13">
        <f t="shared" si="38"/>
        <v>1.1420266952620144</v>
      </c>
      <c r="G414" s="12">
        <f t="shared" si="39"/>
        <v>13.868410727548685</v>
      </c>
      <c r="H414" s="14">
        <f t="shared" si="36"/>
        <v>0.4416691314505951</v>
      </c>
      <c r="I414" s="15">
        <f t="shared" si="40"/>
        <v>-0.5583308685494048</v>
      </c>
      <c r="J414" s="16"/>
      <c r="K414" s="59">
        <f t="shared" si="41"/>
        <v>13868410.727548685</v>
      </c>
    </row>
    <row r="415" spans="1:11" ht="12.75">
      <c r="A415" s="11">
        <v>31.4</v>
      </c>
      <c r="B415" s="12">
        <f t="shared" si="37"/>
        <v>1.4969296480732148</v>
      </c>
      <c r="C415" s="13">
        <v>60</v>
      </c>
      <c r="D415" s="12">
        <v>1000000</v>
      </c>
      <c r="E415" s="13">
        <v>30.98</v>
      </c>
      <c r="F415" s="13">
        <f t="shared" si="38"/>
        <v>1.0940542370968194</v>
      </c>
      <c r="G415" s="12">
        <f t="shared" si="39"/>
        <v>12.418073816827485</v>
      </c>
      <c r="H415" s="14">
        <f t="shared" si="36"/>
        <v>0.39548005786074797</v>
      </c>
      <c r="I415" s="15">
        <f t="shared" si="40"/>
        <v>-0.604519942139252</v>
      </c>
      <c r="J415" s="16"/>
      <c r="K415" s="59">
        <f t="shared" si="41"/>
        <v>12418073.816827485</v>
      </c>
    </row>
    <row r="416" spans="1:11" ht="12.75">
      <c r="A416" s="11">
        <v>31.4</v>
      </c>
      <c r="B416" s="12">
        <f t="shared" si="37"/>
        <v>1.4969296480732148</v>
      </c>
      <c r="C416" s="13">
        <v>60</v>
      </c>
      <c r="D416" s="12">
        <v>1000000</v>
      </c>
      <c r="E416" s="13">
        <v>32.75</v>
      </c>
      <c r="F416" s="13">
        <f t="shared" si="38"/>
        <v>0.594576290318029</v>
      </c>
      <c r="G416" s="12">
        <f t="shared" si="39"/>
        <v>3.9316630438044613</v>
      </c>
      <c r="H416" s="14">
        <f t="shared" si="36"/>
        <v>0.12521219884727583</v>
      </c>
      <c r="I416" s="15">
        <f t="shared" si="40"/>
        <v>-0.8747878011527241</v>
      </c>
      <c r="J416" s="16"/>
      <c r="K416" s="59">
        <f t="shared" si="41"/>
        <v>3931663.043804461</v>
      </c>
    </row>
    <row r="417" spans="1:11" ht="12.75">
      <c r="A417" s="11">
        <v>31.4</v>
      </c>
      <c r="B417" s="12">
        <f t="shared" si="37"/>
        <v>1.4969296480732148</v>
      </c>
      <c r="C417" s="13">
        <v>60</v>
      </c>
      <c r="D417" s="12">
        <v>1000000</v>
      </c>
      <c r="E417" s="13">
        <v>31.55</v>
      </c>
      <c r="F417" s="13">
        <f t="shared" si="38"/>
        <v>0.9332054067782258</v>
      </c>
      <c r="G417" s="12">
        <f t="shared" si="39"/>
        <v>8.574432913673887</v>
      </c>
      <c r="H417" s="14">
        <f t="shared" si="36"/>
        <v>0.27307111190044225</v>
      </c>
      <c r="I417" s="15">
        <f t="shared" si="40"/>
        <v>-0.7269288880995577</v>
      </c>
      <c r="J417" s="16"/>
      <c r="K417" s="59">
        <f t="shared" si="41"/>
        <v>8574432.913673887</v>
      </c>
    </row>
    <row r="418" spans="1:11" ht="12.75">
      <c r="A418" s="11">
        <v>31.4</v>
      </c>
      <c r="B418" s="12">
        <f t="shared" si="37"/>
        <v>1.4969296480732148</v>
      </c>
      <c r="C418" s="13">
        <v>60</v>
      </c>
      <c r="D418" s="12">
        <v>1000000</v>
      </c>
      <c r="E418" s="13">
        <v>31.07</v>
      </c>
      <c r="F418" s="13">
        <f t="shared" si="38"/>
        <v>1.0686570533623048</v>
      </c>
      <c r="G418" s="12">
        <f t="shared" si="39"/>
        <v>11.712700906592163</v>
      </c>
      <c r="H418" s="14">
        <f t="shared" si="36"/>
        <v>0.37301595243924085</v>
      </c>
      <c r="I418" s="15">
        <f t="shared" si="40"/>
        <v>-0.6269840475607591</v>
      </c>
      <c r="J418" s="16"/>
      <c r="K418" s="59">
        <f t="shared" si="41"/>
        <v>11712700.906592162</v>
      </c>
    </row>
    <row r="419" spans="1:11" ht="12.75">
      <c r="A419" s="11">
        <v>31.4</v>
      </c>
      <c r="B419" s="12">
        <f t="shared" si="37"/>
        <v>1.4969296480732148</v>
      </c>
      <c r="C419" s="13">
        <v>60</v>
      </c>
      <c r="D419" s="12">
        <v>1000000</v>
      </c>
      <c r="E419" s="13">
        <v>31.87</v>
      </c>
      <c r="F419" s="13">
        <f t="shared" si="38"/>
        <v>0.8429043090555065</v>
      </c>
      <c r="G419" s="12">
        <f t="shared" si="39"/>
        <v>6.9647303874209445</v>
      </c>
      <c r="H419" s="14">
        <f t="shared" si="36"/>
        <v>0.22180670023633584</v>
      </c>
      <c r="I419" s="15">
        <f t="shared" si="40"/>
        <v>-0.7781932997636641</v>
      </c>
      <c r="J419" s="16"/>
      <c r="K419" s="59">
        <f t="shared" si="41"/>
        <v>6964730.387420945</v>
      </c>
    </row>
    <row r="420" spans="1:11" ht="12.75">
      <c r="A420" s="11">
        <v>31.4</v>
      </c>
      <c r="B420" s="12">
        <f t="shared" si="37"/>
        <v>1.4969296480732148</v>
      </c>
      <c r="C420" s="13">
        <v>60</v>
      </c>
      <c r="D420" s="12">
        <v>1000000</v>
      </c>
      <c r="E420" s="13">
        <v>32.22</v>
      </c>
      <c r="F420" s="13">
        <f t="shared" si="38"/>
        <v>0.744137483421283</v>
      </c>
      <c r="G420" s="12">
        <f t="shared" si="39"/>
        <v>5.5480131710306875</v>
      </c>
      <c r="H420" s="14">
        <f t="shared" si="36"/>
        <v>0.176688317548748</v>
      </c>
      <c r="I420" s="15">
        <f t="shared" si="40"/>
        <v>-0.823311682451252</v>
      </c>
      <c r="J420" s="16"/>
      <c r="K420" s="59">
        <f t="shared" si="41"/>
        <v>5548013.171030687</v>
      </c>
    </row>
    <row r="421" spans="1:11" ht="12.75">
      <c r="A421" s="17">
        <v>31.4</v>
      </c>
      <c r="B421" s="18">
        <f t="shared" si="37"/>
        <v>1.4969296480732148</v>
      </c>
      <c r="C421" s="19">
        <v>60</v>
      </c>
      <c r="D421" s="18">
        <v>1000000</v>
      </c>
      <c r="E421" s="19">
        <v>31.32</v>
      </c>
      <c r="F421" s="19">
        <f t="shared" si="38"/>
        <v>0.9981093207664303</v>
      </c>
      <c r="G421" s="18">
        <f t="shared" si="39"/>
        <v>9.956560127072873</v>
      </c>
      <c r="H421" s="20">
        <f t="shared" si="36"/>
        <v>0.3170879021360788</v>
      </c>
      <c r="I421" s="21">
        <f t="shared" si="40"/>
        <v>-0.6829120978639212</v>
      </c>
      <c r="J421" s="22"/>
      <c r="K421" s="60">
        <f t="shared" si="41"/>
        <v>9956560.127072873</v>
      </c>
    </row>
    <row r="422" spans="1:11" ht="12.75">
      <c r="A422" s="23"/>
      <c r="B422" s="23"/>
      <c r="C422" s="24"/>
      <c r="D422" s="23"/>
      <c r="E422" s="24"/>
      <c r="F422" s="24"/>
      <c r="G422" s="23"/>
      <c r="H422" s="25"/>
      <c r="I422" s="24"/>
      <c r="J422" s="24"/>
      <c r="K422"/>
    </row>
    <row r="423" spans="1:11" ht="15.75">
      <c r="A423" s="23"/>
      <c r="B423" s="23"/>
      <c r="C423" s="24"/>
      <c r="D423" s="23"/>
      <c r="E423" s="24"/>
      <c r="F423" s="24"/>
      <c r="G423" s="23"/>
      <c r="H423" s="46" t="s">
        <v>13</v>
      </c>
      <c r="I423" s="25">
        <f>AVERAGE(I2:I421)</f>
        <v>-0.31841789721968955</v>
      </c>
      <c r="J423" s="46" t="s">
        <v>15</v>
      </c>
      <c r="K423" s="57">
        <f>STDEV(K2:K421)/AVERAGE(K2:K421)</f>
        <v>0.39678406568123825</v>
      </c>
    </row>
    <row r="424" spans="1:10" ht="12.75">
      <c r="A424" s="23"/>
      <c r="B424" s="23"/>
      <c r="C424" s="24"/>
      <c r="D424" s="23"/>
      <c r="E424" s="24"/>
      <c r="F424" s="24"/>
      <c r="G424" s="23"/>
      <c r="H424" s="25"/>
      <c r="I424" s="24"/>
      <c r="J424" s="24"/>
    </row>
    <row r="425" spans="1:10" ht="12.75">
      <c r="A425" s="23"/>
      <c r="B425" s="23"/>
      <c r="C425" s="24"/>
      <c r="D425" s="23"/>
      <c r="E425" s="24"/>
      <c r="F425" s="24"/>
      <c r="G425" s="23"/>
      <c r="H425" s="25"/>
      <c r="I425" s="24"/>
      <c r="J425" s="24"/>
    </row>
    <row r="426" spans="1:10" ht="12.75">
      <c r="A426" s="23"/>
      <c r="B426" s="23"/>
      <c r="C426" s="24"/>
      <c r="D426" s="23"/>
      <c r="E426" s="24"/>
      <c r="F426" s="24"/>
      <c r="G426" s="23"/>
      <c r="H426" s="25"/>
      <c r="I426" s="24"/>
      <c r="J426" s="24"/>
    </row>
    <row r="427" spans="1:10" ht="12.75">
      <c r="A427" s="23"/>
      <c r="B427" s="23"/>
      <c r="C427" s="24"/>
      <c r="D427" s="23"/>
      <c r="E427" s="24"/>
      <c r="F427" s="24"/>
      <c r="G427" s="23"/>
      <c r="H427" s="25"/>
      <c r="I427" s="24"/>
      <c r="J427" s="24"/>
    </row>
    <row r="428" spans="1:10" ht="12.75">
      <c r="A428" s="23"/>
      <c r="B428" s="23"/>
      <c r="C428" s="24"/>
      <c r="D428" s="23"/>
      <c r="E428" s="24"/>
      <c r="F428" s="24"/>
      <c r="G428" s="23"/>
      <c r="H428" s="25"/>
      <c r="I428" s="24"/>
      <c r="J428" s="24"/>
    </row>
    <row r="429" spans="1:10" ht="12.75">
      <c r="A429" s="23"/>
      <c r="B429" s="23"/>
      <c r="C429" s="24"/>
      <c r="D429" s="23"/>
      <c r="E429" s="24"/>
      <c r="F429" s="24"/>
      <c r="G429" s="23"/>
      <c r="H429" s="25"/>
      <c r="I429" s="24"/>
      <c r="J429" s="24"/>
    </row>
    <row r="430" spans="1:10" ht="12.75">
      <c r="A430" s="23"/>
      <c r="B430" s="23"/>
      <c r="C430" s="24"/>
      <c r="D430" s="23"/>
      <c r="E430" s="24"/>
      <c r="F430" s="24"/>
      <c r="G430" s="23"/>
      <c r="H430" s="25"/>
      <c r="I430" s="24"/>
      <c r="J430" s="24"/>
    </row>
    <row r="431" spans="1:10" ht="12.75">
      <c r="A431" s="23"/>
      <c r="B431" s="23"/>
      <c r="C431" s="24"/>
      <c r="D431" s="23"/>
      <c r="E431" s="24"/>
      <c r="F431" s="24"/>
      <c r="G431" s="23"/>
      <c r="H431" s="25"/>
      <c r="I431" s="24"/>
      <c r="J431" s="24"/>
    </row>
    <row r="432" spans="1:10" ht="12.75">
      <c r="A432" s="23"/>
      <c r="B432" s="23"/>
      <c r="C432" s="24"/>
      <c r="D432" s="23"/>
      <c r="E432" s="24"/>
      <c r="F432" s="24"/>
      <c r="G432" s="23"/>
      <c r="H432" s="25"/>
      <c r="I432" s="24"/>
      <c r="J432" s="24"/>
    </row>
    <row r="433" spans="1:10" ht="12.75">
      <c r="A433" s="23"/>
      <c r="B433" s="23"/>
      <c r="C433" s="24"/>
      <c r="D433" s="23"/>
      <c r="E433" s="24"/>
      <c r="F433" s="24"/>
      <c r="G433" s="23"/>
      <c r="H433" s="25"/>
      <c r="I433" s="24"/>
      <c r="J433" s="24"/>
    </row>
    <row r="434" spans="1:10" ht="12.75">
      <c r="A434" s="23"/>
      <c r="B434" s="23"/>
      <c r="C434" s="24"/>
      <c r="D434" s="23"/>
      <c r="E434" s="24"/>
      <c r="F434" s="24"/>
      <c r="G434" s="23"/>
      <c r="H434" s="25"/>
      <c r="I434" s="24"/>
      <c r="J434" s="24"/>
    </row>
    <row r="435" spans="1:10" ht="12.75">
      <c r="A435" s="23"/>
      <c r="B435" s="23"/>
      <c r="C435" s="24"/>
      <c r="D435" s="23"/>
      <c r="E435" s="24"/>
      <c r="F435" s="24"/>
      <c r="G435" s="23"/>
      <c r="H435" s="25"/>
      <c r="I435" s="24"/>
      <c r="J435" s="24"/>
    </row>
    <row r="436" spans="1:10" ht="12.75">
      <c r="A436" s="23"/>
      <c r="B436" s="23"/>
      <c r="C436" s="24"/>
      <c r="D436" s="23"/>
      <c r="E436" s="24"/>
      <c r="F436" s="24"/>
      <c r="G436" s="23"/>
      <c r="H436" s="25"/>
      <c r="I436" s="24"/>
      <c r="J436" s="24"/>
    </row>
    <row r="437" spans="1:10" ht="12.75">
      <c r="A437" s="23"/>
      <c r="B437" s="23"/>
      <c r="C437" s="24"/>
      <c r="D437" s="23"/>
      <c r="E437" s="24"/>
      <c r="F437" s="24"/>
      <c r="G437" s="23"/>
      <c r="H437" s="25"/>
      <c r="I437" s="24"/>
      <c r="J437" s="24"/>
    </row>
    <row r="438" spans="1:10" ht="12.75">
      <c r="A438" s="23"/>
      <c r="B438" s="23"/>
      <c r="C438" s="24"/>
      <c r="D438" s="23"/>
      <c r="E438" s="24"/>
      <c r="F438" s="24"/>
      <c r="G438" s="23"/>
      <c r="H438" s="25"/>
      <c r="I438" s="24"/>
      <c r="J438" s="24"/>
    </row>
    <row r="439" spans="1:10" ht="12.75">
      <c r="A439" s="23"/>
      <c r="B439" s="23"/>
      <c r="C439" s="24"/>
      <c r="D439" s="23"/>
      <c r="E439" s="24"/>
      <c r="F439" s="24"/>
      <c r="G439" s="23"/>
      <c r="H439" s="25"/>
      <c r="I439" s="24"/>
      <c r="J439" s="24"/>
    </row>
    <row r="440" spans="1:10" ht="12.75">
      <c r="A440" s="23"/>
      <c r="B440" s="23"/>
      <c r="C440" s="24"/>
      <c r="D440" s="23"/>
      <c r="E440" s="24"/>
      <c r="F440" s="24"/>
      <c r="G440" s="23"/>
      <c r="H440" s="25"/>
      <c r="I440" s="24"/>
      <c r="J440" s="24"/>
    </row>
    <row r="441" spans="1:10" ht="12.75">
      <c r="A441" s="23"/>
      <c r="B441" s="23"/>
      <c r="C441" s="24"/>
      <c r="D441" s="23"/>
      <c r="E441" s="24"/>
      <c r="F441" s="24"/>
      <c r="G441" s="23"/>
      <c r="H441" s="25"/>
      <c r="I441" s="24"/>
      <c r="J441" s="24"/>
    </row>
    <row r="442" spans="1:10" ht="12.75">
      <c r="A442" s="23"/>
      <c r="B442" s="23"/>
      <c r="C442" s="24"/>
      <c r="D442" s="23"/>
      <c r="E442" s="24"/>
      <c r="F442" s="24"/>
      <c r="G442" s="23"/>
      <c r="H442" s="25"/>
      <c r="I442" s="24"/>
      <c r="J442" s="24"/>
    </row>
    <row r="443" spans="1:10" ht="12.75">
      <c r="A443" s="23"/>
      <c r="B443" s="23"/>
      <c r="C443" s="24"/>
      <c r="D443" s="23"/>
      <c r="E443" s="24"/>
      <c r="F443" s="24"/>
      <c r="G443" s="23"/>
      <c r="H443" s="25"/>
      <c r="I443" s="24"/>
      <c r="J443" s="24"/>
    </row>
    <row r="444" spans="1:10" ht="12.75">
      <c r="A444" s="23"/>
      <c r="B444" s="23"/>
      <c r="C444" s="24"/>
      <c r="D444" s="23"/>
      <c r="E444" s="24"/>
      <c r="F444" s="24"/>
      <c r="G444" s="23"/>
      <c r="H444" s="25"/>
      <c r="I444" s="24"/>
      <c r="J444" s="24"/>
    </row>
    <row r="445" spans="1:10" ht="12.75">
      <c r="A445" s="23"/>
      <c r="B445" s="23"/>
      <c r="C445" s="24"/>
      <c r="D445" s="23"/>
      <c r="E445" s="24"/>
      <c r="F445" s="24"/>
      <c r="G445" s="23"/>
      <c r="H445" s="25"/>
      <c r="I445" s="24"/>
      <c r="J445" s="24"/>
    </row>
    <row r="446" spans="1:10" ht="12.75">
      <c r="A446" s="23"/>
      <c r="B446" s="23"/>
      <c r="C446" s="24"/>
      <c r="D446" s="23"/>
      <c r="E446" s="24"/>
      <c r="F446" s="24"/>
      <c r="G446" s="23"/>
      <c r="H446" s="25"/>
      <c r="I446" s="24"/>
      <c r="J446" s="24"/>
    </row>
    <row r="447" spans="1:10" ht="12.75">
      <c r="A447" s="23"/>
      <c r="B447" s="23"/>
      <c r="C447" s="24"/>
      <c r="D447" s="23"/>
      <c r="E447" s="24"/>
      <c r="F447" s="24"/>
      <c r="G447" s="23"/>
      <c r="H447" s="25"/>
      <c r="I447" s="24"/>
      <c r="J447" s="24"/>
    </row>
    <row r="448" spans="1:10" ht="12.75">
      <c r="A448" s="23"/>
      <c r="B448" s="23"/>
      <c r="C448" s="24"/>
      <c r="D448" s="23"/>
      <c r="E448" s="24"/>
      <c r="F448" s="24"/>
      <c r="G448" s="23"/>
      <c r="H448" s="25"/>
      <c r="I448" s="24"/>
      <c r="J448" s="24"/>
    </row>
    <row r="449" spans="1:10" ht="12.75">
      <c r="A449" s="23"/>
      <c r="B449" s="23"/>
      <c r="C449" s="24"/>
      <c r="D449" s="23"/>
      <c r="E449" s="24"/>
      <c r="F449" s="24"/>
      <c r="G449" s="23"/>
      <c r="H449" s="25"/>
      <c r="I449" s="24"/>
      <c r="J449" s="24"/>
    </row>
    <row r="450" spans="1:10" ht="12.75">
      <c r="A450" s="23"/>
      <c r="B450" s="23"/>
      <c r="C450" s="24"/>
      <c r="D450" s="23"/>
      <c r="E450" s="24"/>
      <c r="F450" s="24"/>
      <c r="G450" s="23"/>
      <c r="H450" s="25"/>
      <c r="I450" s="24"/>
      <c r="J450" s="24"/>
    </row>
    <row r="451" spans="1:10" ht="12.75">
      <c r="A451" s="23"/>
      <c r="B451" s="23"/>
      <c r="C451" s="24"/>
      <c r="D451" s="23"/>
      <c r="E451" s="24"/>
      <c r="F451" s="24"/>
      <c r="G451" s="23"/>
      <c r="H451" s="25"/>
      <c r="I451" s="24"/>
      <c r="J451" s="24"/>
    </row>
    <row r="452" spans="1:10" ht="12.75">
      <c r="A452" s="23"/>
      <c r="B452" s="23"/>
      <c r="C452" s="24"/>
      <c r="D452" s="23"/>
      <c r="E452" s="24"/>
      <c r="F452" s="24"/>
      <c r="G452" s="23"/>
      <c r="H452" s="25"/>
      <c r="I452" s="24"/>
      <c r="J452" s="24"/>
    </row>
    <row r="453" spans="1:10" ht="12.75">
      <c r="A453" s="23"/>
      <c r="B453" s="23"/>
      <c r="C453" s="24"/>
      <c r="D453" s="23"/>
      <c r="E453" s="24"/>
      <c r="F453" s="24"/>
      <c r="G453" s="23"/>
      <c r="H453" s="25"/>
      <c r="I453" s="24"/>
      <c r="J453" s="24"/>
    </row>
    <row r="454" spans="1:10" ht="12.75">
      <c r="A454" s="23"/>
      <c r="B454" s="23"/>
      <c r="C454" s="24"/>
      <c r="D454" s="23"/>
      <c r="E454" s="24"/>
      <c r="F454" s="24"/>
      <c r="G454" s="23"/>
      <c r="H454" s="25"/>
      <c r="I454" s="24"/>
      <c r="J454" s="24"/>
    </row>
    <row r="455" spans="1:10" ht="12.75">
      <c r="A455" s="23"/>
      <c r="B455" s="23"/>
      <c r="C455" s="24"/>
      <c r="D455" s="23"/>
      <c r="E455" s="24"/>
      <c r="F455" s="24"/>
      <c r="G455" s="23"/>
      <c r="H455" s="25"/>
      <c r="I455" s="24"/>
      <c r="J455" s="24"/>
    </row>
    <row r="456" spans="1:10" ht="12.75">
      <c r="A456" s="23"/>
      <c r="B456" s="23"/>
      <c r="C456" s="24"/>
      <c r="D456" s="23"/>
      <c r="E456" s="24"/>
      <c r="F456" s="24"/>
      <c r="G456" s="23"/>
      <c r="H456" s="25"/>
      <c r="I456" s="24"/>
      <c r="J456" s="24"/>
    </row>
    <row r="457" spans="1:10" ht="12.75">
      <c r="A457" s="23"/>
      <c r="B457" s="23"/>
      <c r="C457" s="24"/>
      <c r="D457" s="23"/>
      <c r="E457" s="24"/>
      <c r="F457" s="24"/>
      <c r="G457" s="23"/>
      <c r="H457" s="25"/>
      <c r="I457" s="24"/>
      <c r="J457" s="24"/>
    </row>
    <row r="458" spans="1:10" ht="12.75">
      <c r="A458" s="23"/>
      <c r="B458" s="23"/>
      <c r="C458" s="24"/>
      <c r="D458" s="23"/>
      <c r="E458" s="24"/>
      <c r="F458" s="24"/>
      <c r="G458" s="23"/>
      <c r="H458" s="25"/>
      <c r="I458" s="24"/>
      <c r="J458" s="24"/>
    </row>
    <row r="459" spans="1:10" ht="12.75">
      <c r="A459" s="23"/>
      <c r="B459" s="23"/>
      <c r="C459" s="24"/>
      <c r="D459" s="23"/>
      <c r="E459" s="24"/>
      <c r="F459" s="24"/>
      <c r="G459" s="23"/>
      <c r="H459" s="25"/>
      <c r="I459" s="24"/>
      <c r="J459" s="24"/>
    </row>
    <row r="460" spans="1:10" ht="12.75">
      <c r="A460" s="23"/>
      <c r="B460" s="23"/>
      <c r="C460" s="24"/>
      <c r="D460" s="23"/>
      <c r="E460" s="24"/>
      <c r="F460" s="24"/>
      <c r="G460" s="23"/>
      <c r="H460" s="25"/>
      <c r="I460" s="24"/>
      <c r="J460" s="24"/>
    </row>
    <row r="461" spans="1:10" ht="12.75">
      <c r="A461" s="23"/>
      <c r="B461" s="23"/>
      <c r="C461" s="24"/>
      <c r="D461" s="23"/>
      <c r="E461" s="24"/>
      <c r="F461" s="24"/>
      <c r="G461" s="23"/>
      <c r="H461" s="25"/>
      <c r="I461" s="24"/>
      <c r="J461" s="24"/>
    </row>
    <row r="462" spans="1:10" ht="12.75">
      <c r="A462" s="23"/>
      <c r="B462" s="23"/>
      <c r="C462" s="24"/>
      <c r="D462" s="23"/>
      <c r="E462" s="24"/>
      <c r="F462" s="24"/>
      <c r="G462" s="23"/>
      <c r="H462" s="25"/>
      <c r="I462" s="24"/>
      <c r="J462" s="24"/>
    </row>
    <row r="463" spans="1:10" ht="12.75">
      <c r="A463" s="23"/>
      <c r="B463" s="23"/>
      <c r="C463" s="24"/>
      <c r="D463" s="23"/>
      <c r="E463" s="24"/>
      <c r="F463" s="24"/>
      <c r="G463" s="23"/>
      <c r="H463" s="25"/>
      <c r="I463" s="24"/>
      <c r="J463" s="24"/>
    </row>
    <row r="464" spans="1:10" ht="12.75">
      <c r="A464" s="23"/>
      <c r="B464" s="23"/>
      <c r="C464" s="24"/>
      <c r="D464" s="23"/>
      <c r="E464" s="24"/>
      <c r="F464" s="24"/>
      <c r="G464" s="23"/>
      <c r="H464" s="25"/>
      <c r="I464" s="24"/>
      <c r="J464" s="24"/>
    </row>
    <row r="465" spans="1:10" ht="12.75">
      <c r="A465" s="23"/>
      <c r="B465" s="23"/>
      <c r="C465" s="24"/>
      <c r="D465" s="23"/>
      <c r="E465" s="24"/>
      <c r="F465" s="24"/>
      <c r="G465" s="23"/>
      <c r="H465" s="25"/>
      <c r="I465" s="24"/>
      <c r="J465" s="24"/>
    </row>
    <row r="466" spans="1:10" ht="12.75">
      <c r="A466" s="23"/>
      <c r="B466" s="23"/>
      <c r="C466" s="24"/>
      <c r="D466" s="23"/>
      <c r="E466" s="24"/>
      <c r="F466" s="24"/>
      <c r="G466" s="23"/>
      <c r="H466" s="25"/>
      <c r="I466" s="24"/>
      <c r="J466" s="24"/>
    </row>
    <row r="467" spans="1:10" ht="12.75">
      <c r="A467" s="23"/>
      <c r="B467" s="23"/>
      <c r="C467" s="24"/>
      <c r="D467" s="23"/>
      <c r="E467" s="24"/>
      <c r="F467" s="24"/>
      <c r="G467" s="23"/>
      <c r="H467" s="25"/>
      <c r="I467" s="24"/>
      <c r="J467" s="24"/>
    </row>
    <row r="468" spans="1:10" ht="12.75">
      <c r="A468" s="23"/>
      <c r="B468" s="23"/>
      <c r="C468" s="24"/>
      <c r="D468" s="23"/>
      <c r="E468" s="24"/>
      <c r="F468" s="24"/>
      <c r="G468" s="23"/>
      <c r="H468" s="25"/>
      <c r="I468" s="24"/>
      <c r="J468" s="24"/>
    </row>
    <row r="469" spans="1:10" ht="12.75">
      <c r="A469" s="23"/>
      <c r="B469" s="23"/>
      <c r="C469" s="24"/>
      <c r="D469" s="23"/>
      <c r="E469" s="24"/>
      <c r="F469" s="24"/>
      <c r="G469" s="23"/>
      <c r="H469" s="25"/>
      <c r="I469" s="24"/>
      <c r="J469" s="24"/>
    </row>
    <row r="470" spans="1:10" ht="12.75">
      <c r="A470" s="23"/>
      <c r="B470" s="23"/>
      <c r="C470" s="24"/>
      <c r="D470" s="23"/>
      <c r="E470" s="24"/>
      <c r="F470" s="24"/>
      <c r="G470" s="23"/>
      <c r="H470" s="25"/>
      <c r="I470" s="24"/>
      <c r="J470" s="24"/>
    </row>
    <row r="471" spans="1:10" ht="12.75">
      <c r="A471" s="23"/>
      <c r="B471" s="23"/>
      <c r="C471" s="24"/>
      <c r="D471" s="23"/>
      <c r="E471" s="24"/>
      <c r="F471" s="24"/>
      <c r="G471" s="23"/>
      <c r="H471" s="25"/>
      <c r="I471" s="24"/>
      <c r="J471" s="24"/>
    </row>
    <row r="472" spans="1:10" ht="12.75">
      <c r="A472" s="23"/>
      <c r="B472" s="23"/>
      <c r="C472" s="24"/>
      <c r="D472" s="23"/>
      <c r="E472" s="24"/>
      <c r="F472" s="24"/>
      <c r="G472" s="23"/>
      <c r="H472" s="25"/>
      <c r="I472" s="24"/>
      <c r="J472" s="24"/>
    </row>
    <row r="473" spans="1:10" ht="12.75">
      <c r="A473" s="23"/>
      <c r="B473" s="23"/>
      <c r="C473" s="24"/>
      <c r="D473" s="23"/>
      <c r="E473" s="24"/>
      <c r="F473" s="24"/>
      <c r="G473" s="23"/>
      <c r="H473" s="25"/>
      <c r="I473" s="24"/>
      <c r="J473" s="24"/>
    </row>
    <row r="474" spans="1:10" ht="12.75">
      <c r="A474" s="23"/>
      <c r="B474" s="23"/>
      <c r="C474" s="24"/>
      <c r="D474" s="23"/>
      <c r="E474" s="24"/>
      <c r="F474" s="24"/>
      <c r="G474" s="23"/>
      <c r="H474" s="25"/>
      <c r="I474" s="24"/>
      <c r="J474" s="24"/>
    </row>
    <row r="475" spans="1:10" ht="12.75">
      <c r="A475" s="23"/>
      <c r="B475" s="23"/>
      <c r="C475" s="24"/>
      <c r="D475" s="23"/>
      <c r="E475" s="24"/>
      <c r="F475" s="24"/>
      <c r="G475" s="23"/>
      <c r="H475" s="25"/>
      <c r="I475" s="24"/>
      <c r="J475" s="24"/>
    </row>
    <row r="476" spans="1:10" ht="12.75">
      <c r="A476" s="23"/>
      <c r="B476" s="23"/>
      <c r="C476" s="24"/>
      <c r="D476" s="23"/>
      <c r="E476" s="24"/>
      <c r="F476" s="24"/>
      <c r="G476" s="23"/>
      <c r="H476" s="25"/>
      <c r="I476" s="24"/>
      <c r="J476" s="24"/>
    </row>
    <row r="477" spans="1:10" ht="12.75">
      <c r="A477" s="23"/>
      <c r="B477" s="23"/>
      <c r="C477" s="24"/>
      <c r="D477" s="23"/>
      <c r="E477" s="24"/>
      <c r="F477" s="24"/>
      <c r="G477" s="23"/>
      <c r="H477" s="25"/>
      <c r="I477" s="24"/>
      <c r="J477" s="24"/>
    </row>
    <row r="478" spans="1:10" ht="12.75">
      <c r="A478" s="23"/>
      <c r="B478" s="23"/>
      <c r="C478" s="24"/>
      <c r="D478" s="23"/>
      <c r="E478" s="24"/>
      <c r="F478" s="24"/>
      <c r="G478" s="23"/>
      <c r="H478" s="25"/>
      <c r="I478" s="24"/>
      <c r="J478" s="24"/>
    </row>
    <row r="479" spans="1:10" ht="12.75">
      <c r="A479" s="23"/>
      <c r="B479" s="23"/>
      <c r="C479" s="24"/>
      <c r="D479" s="23"/>
      <c r="E479" s="24"/>
      <c r="F479" s="24"/>
      <c r="G479" s="23"/>
      <c r="H479" s="25"/>
      <c r="I479" s="24"/>
      <c r="J479" s="24"/>
    </row>
    <row r="480" spans="1:10" ht="12.75">
      <c r="A480" s="23"/>
      <c r="B480" s="23"/>
      <c r="C480" s="24"/>
      <c r="D480" s="23"/>
      <c r="E480" s="24"/>
      <c r="F480" s="24"/>
      <c r="G480" s="23"/>
      <c r="H480" s="25"/>
      <c r="I480" s="24"/>
      <c r="J480" s="24"/>
    </row>
    <row r="481" spans="1:10" ht="12.75">
      <c r="A481" s="23"/>
      <c r="B481" s="23"/>
      <c r="C481" s="24"/>
      <c r="D481" s="23"/>
      <c r="E481" s="24"/>
      <c r="F481" s="24"/>
      <c r="G481" s="23"/>
      <c r="H481" s="25"/>
      <c r="I481" s="24"/>
      <c r="J481" s="24"/>
    </row>
    <row r="482" spans="1:10" ht="12.75">
      <c r="A482" s="23"/>
      <c r="B482" s="23"/>
      <c r="C482" s="24"/>
      <c r="D482" s="23"/>
      <c r="E482" s="24"/>
      <c r="F482" s="24"/>
      <c r="G482" s="23"/>
      <c r="H482" s="25"/>
      <c r="I482" s="24"/>
      <c r="J482" s="24"/>
    </row>
    <row r="483" spans="1:10" ht="12.75">
      <c r="A483" s="23"/>
      <c r="B483" s="23"/>
      <c r="C483" s="24"/>
      <c r="D483" s="23"/>
      <c r="E483" s="24"/>
      <c r="F483" s="24"/>
      <c r="G483" s="23"/>
      <c r="H483" s="25"/>
      <c r="I483" s="24"/>
      <c r="J483" s="24"/>
    </row>
    <row r="484" spans="1:10" ht="12.75">
      <c r="A484" s="23"/>
      <c r="B484" s="23"/>
      <c r="C484" s="24"/>
      <c r="D484" s="23"/>
      <c r="E484" s="24"/>
      <c r="F484" s="24"/>
      <c r="G484" s="23"/>
      <c r="H484" s="25"/>
      <c r="I484" s="24"/>
      <c r="J484" s="24"/>
    </row>
    <row r="485" spans="1:10" ht="12.75">
      <c r="A485" s="23"/>
      <c r="B485" s="23"/>
      <c r="C485" s="24"/>
      <c r="D485" s="23"/>
      <c r="E485" s="24"/>
      <c r="F485" s="24"/>
      <c r="G485" s="23"/>
      <c r="H485" s="25"/>
      <c r="I485" s="24"/>
      <c r="J485" s="24"/>
    </row>
    <row r="486" spans="1:10" ht="12.75">
      <c r="A486" s="23"/>
      <c r="B486" s="23"/>
      <c r="C486" s="24"/>
      <c r="D486" s="23"/>
      <c r="E486" s="24"/>
      <c r="F486" s="24"/>
      <c r="G486" s="23"/>
      <c r="H486" s="25"/>
      <c r="I486" s="24"/>
      <c r="J486" s="24"/>
    </row>
    <row r="487" spans="1:10" ht="12.75">
      <c r="A487" s="23"/>
      <c r="B487" s="23"/>
      <c r="C487" s="24"/>
      <c r="D487" s="23"/>
      <c r="E487" s="24"/>
      <c r="F487" s="24"/>
      <c r="G487" s="23"/>
      <c r="H487" s="25"/>
      <c r="I487" s="24"/>
      <c r="J487" s="24"/>
    </row>
    <row r="488" spans="1:10" ht="12.75">
      <c r="A488" s="23"/>
      <c r="B488" s="23"/>
      <c r="C488" s="24"/>
      <c r="D488" s="23"/>
      <c r="E488" s="24"/>
      <c r="F488" s="24"/>
      <c r="G488" s="23"/>
      <c r="H488" s="25"/>
      <c r="I488" s="24"/>
      <c r="J488" s="24"/>
    </row>
    <row r="489" spans="1:10" ht="12.75">
      <c r="A489" s="23"/>
      <c r="B489" s="23"/>
      <c r="C489" s="24"/>
      <c r="D489" s="23"/>
      <c r="E489" s="24"/>
      <c r="F489" s="24"/>
      <c r="G489" s="23"/>
      <c r="H489" s="25"/>
      <c r="I489" s="24"/>
      <c r="J489" s="24"/>
    </row>
    <row r="490" spans="1:10" ht="12.75">
      <c r="A490" s="23"/>
      <c r="B490" s="23"/>
      <c r="C490" s="24"/>
      <c r="D490" s="23"/>
      <c r="E490" s="24"/>
      <c r="F490" s="24"/>
      <c r="G490" s="23"/>
      <c r="H490" s="25"/>
      <c r="I490" s="24"/>
      <c r="J490" s="24"/>
    </row>
    <row r="491" spans="1:10" ht="12.75">
      <c r="A491" s="23"/>
      <c r="B491" s="23"/>
      <c r="C491" s="24"/>
      <c r="D491" s="23"/>
      <c r="E491" s="24"/>
      <c r="F491" s="24"/>
      <c r="G491" s="23"/>
      <c r="H491" s="25"/>
      <c r="I491" s="24"/>
      <c r="J491" s="24"/>
    </row>
    <row r="492" spans="1:10" ht="12.75">
      <c r="A492" s="23"/>
      <c r="B492" s="23"/>
      <c r="C492" s="24"/>
      <c r="D492" s="23"/>
      <c r="E492" s="24"/>
      <c r="F492" s="24"/>
      <c r="G492" s="23"/>
      <c r="H492" s="25"/>
      <c r="I492" s="24"/>
      <c r="J492" s="24"/>
    </row>
    <row r="493" spans="1:10" ht="12.75">
      <c r="A493" s="23"/>
      <c r="B493" s="23"/>
      <c r="C493" s="24"/>
      <c r="D493" s="23"/>
      <c r="E493" s="24"/>
      <c r="F493" s="24"/>
      <c r="G493" s="23"/>
      <c r="H493" s="25"/>
      <c r="I493" s="24"/>
      <c r="J493" s="24"/>
    </row>
    <row r="494" spans="1:10" ht="12.75">
      <c r="A494" s="23"/>
      <c r="B494" s="23"/>
      <c r="C494" s="24"/>
      <c r="D494" s="23"/>
      <c r="E494" s="24"/>
      <c r="F494" s="24"/>
      <c r="G494" s="23"/>
      <c r="H494" s="25"/>
      <c r="I494" s="24"/>
      <c r="J494" s="24"/>
    </row>
    <row r="495" spans="1:10" ht="12.75">
      <c r="A495" s="23"/>
      <c r="B495" s="23"/>
      <c r="C495" s="24"/>
      <c r="D495" s="23"/>
      <c r="E495" s="24"/>
      <c r="F495" s="24"/>
      <c r="G495" s="23"/>
      <c r="H495" s="25"/>
      <c r="I495" s="24"/>
      <c r="J495" s="24"/>
    </row>
    <row r="496" spans="1:10" ht="12.75">
      <c r="A496" s="23"/>
      <c r="B496" s="23"/>
      <c r="C496" s="24"/>
      <c r="D496" s="23"/>
      <c r="E496" s="24"/>
      <c r="F496" s="24"/>
      <c r="G496" s="23"/>
      <c r="H496" s="25"/>
      <c r="I496" s="24"/>
      <c r="J496" s="24"/>
    </row>
    <row r="497" spans="1:10" ht="12.75">
      <c r="A497" s="23"/>
      <c r="B497" s="23"/>
      <c r="C497" s="24"/>
      <c r="D497" s="23"/>
      <c r="E497" s="24"/>
      <c r="F497" s="24"/>
      <c r="G497" s="23"/>
      <c r="H497" s="25"/>
      <c r="I497" s="24"/>
      <c r="J497" s="24"/>
    </row>
    <row r="498" spans="1:10" ht="12.75">
      <c r="A498" s="23"/>
      <c r="B498" s="23"/>
      <c r="C498" s="24"/>
      <c r="D498" s="23"/>
      <c r="E498" s="24"/>
      <c r="F498" s="24"/>
      <c r="G498" s="23"/>
      <c r="H498" s="25"/>
      <c r="I498" s="24"/>
      <c r="J498" s="24"/>
    </row>
    <row r="499" spans="1:10" ht="12.75">
      <c r="A499" s="23"/>
      <c r="B499" s="23"/>
      <c r="C499" s="24"/>
      <c r="D499" s="23"/>
      <c r="E499" s="24"/>
      <c r="F499" s="24"/>
      <c r="G499" s="23"/>
      <c r="H499" s="25"/>
      <c r="I499" s="24"/>
      <c r="J499" s="24"/>
    </row>
    <row r="500" spans="1:10" ht="12.75">
      <c r="A500" s="23"/>
      <c r="B500" s="23"/>
      <c r="C500" s="24"/>
      <c r="D500" s="23"/>
      <c r="E500" s="24"/>
      <c r="F500" s="24"/>
      <c r="G500" s="23"/>
      <c r="H500" s="25"/>
      <c r="I500" s="24"/>
      <c r="J500" s="24"/>
    </row>
    <row r="501" spans="1:10" ht="12.75">
      <c r="A501" s="23"/>
      <c r="B501" s="23"/>
      <c r="C501" s="24"/>
      <c r="D501" s="23"/>
      <c r="E501" s="24"/>
      <c r="F501" s="24"/>
      <c r="G501" s="23"/>
      <c r="H501" s="25"/>
      <c r="I501" s="24"/>
      <c r="J501" s="24"/>
    </row>
    <row r="502" spans="1:10" ht="12.75">
      <c r="A502" s="23"/>
      <c r="B502" s="23"/>
      <c r="C502" s="24"/>
      <c r="D502" s="23"/>
      <c r="E502" s="24"/>
      <c r="F502" s="24"/>
      <c r="G502" s="23"/>
      <c r="H502" s="25"/>
      <c r="I502" s="24"/>
      <c r="J502" s="24"/>
    </row>
    <row r="503" spans="1:10" ht="12.75">
      <c r="A503" s="23"/>
      <c r="B503" s="23"/>
      <c r="C503" s="24"/>
      <c r="D503" s="23"/>
      <c r="E503" s="24"/>
      <c r="F503" s="24"/>
      <c r="G503" s="23"/>
      <c r="H503" s="25"/>
      <c r="I503" s="24"/>
      <c r="J503" s="24"/>
    </row>
    <row r="504" spans="1:10" ht="12.75">
      <c r="A504" s="23"/>
      <c r="B504" s="23"/>
      <c r="C504" s="24"/>
      <c r="D504" s="23"/>
      <c r="E504" s="24"/>
      <c r="F504" s="24"/>
      <c r="G504" s="23"/>
      <c r="H504" s="25"/>
      <c r="I504" s="24"/>
      <c r="J504" s="24"/>
    </row>
    <row r="505" spans="1:10" ht="12.75">
      <c r="A505" s="23"/>
      <c r="B505" s="23"/>
      <c r="C505" s="24"/>
      <c r="D505" s="23"/>
      <c r="E505" s="24"/>
      <c r="F505" s="24"/>
      <c r="G505" s="23"/>
      <c r="H505" s="25"/>
      <c r="I505" s="24"/>
      <c r="J505" s="24"/>
    </row>
    <row r="506" spans="1:10" ht="12.75">
      <c r="A506" s="23"/>
      <c r="B506" s="23"/>
      <c r="C506" s="24"/>
      <c r="D506" s="23"/>
      <c r="E506" s="24"/>
      <c r="F506" s="24"/>
      <c r="G506" s="23"/>
      <c r="H506" s="25"/>
      <c r="I506" s="24"/>
      <c r="J506" s="24"/>
    </row>
    <row r="507" spans="1:10" ht="12.75">
      <c r="A507" s="23"/>
      <c r="B507" s="23"/>
      <c r="C507" s="24"/>
      <c r="D507" s="23"/>
      <c r="E507" s="24"/>
      <c r="F507" s="24"/>
      <c r="G507" s="23"/>
      <c r="H507" s="25"/>
      <c r="I507" s="24"/>
      <c r="J507" s="24"/>
    </row>
    <row r="508" spans="1:10" ht="12.75">
      <c r="A508" s="23"/>
      <c r="B508" s="23"/>
      <c r="C508" s="24"/>
      <c r="D508" s="23"/>
      <c r="E508" s="24"/>
      <c r="F508" s="24"/>
      <c r="G508" s="23"/>
      <c r="H508" s="25"/>
      <c r="I508" s="24"/>
      <c r="J508" s="24"/>
    </row>
    <row r="509" spans="1:10" ht="12.75">
      <c r="A509" s="23"/>
      <c r="B509" s="23"/>
      <c r="C509" s="24"/>
      <c r="D509" s="23"/>
      <c r="E509" s="24"/>
      <c r="F509" s="24"/>
      <c r="G509" s="23"/>
      <c r="H509" s="25"/>
      <c r="I509" s="24"/>
      <c r="J509" s="24"/>
    </row>
    <row r="510" spans="1:10" ht="12.75">
      <c r="A510" s="23"/>
      <c r="B510" s="23"/>
      <c r="C510" s="24"/>
      <c r="D510" s="23"/>
      <c r="E510" s="24"/>
      <c r="F510" s="24"/>
      <c r="G510" s="23"/>
      <c r="H510" s="25"/>
      <c r="I510" s="24"/>
      <c r="J510" s="24"/>
    </row>
    <row r="511" spans="1:10" ht="12.75">
      <c r="A511" s="23"/>
      <c r="B511" s="23"/>
      <c r="C511" s="24"/>
      <c r="D511" s="23"/>
      <c r="E511" s="24"/>
      <c r="F511" s="24"/>
      <c r="G511" s="23"/>
      <c r="H511" s="25"/>
      <c r="I511" s="24"/>
      <c r="J511" s="24"/>
    </row>
    <row r="512" spans="1:10" ht="12.75">
      <c r="A512" s="23"/>
      <c r="B512" s="23"/>
      <c r="C512" s="24"/>
      <c r="D512" s="23"/>
      <c r="E512" s="24"/>
      <c r="F512" s="24"/>
      <c r="G512" s="23"/>
      <c r="H512" s="25"/>
      <c r="I512" s="24"/>
      <c r="J512" s="24"/>
    </row>
    <row r="513" spans="1:10" ht="12.75">
      <c r="A513" s="23"/>
      <c r="B513" s="23"/>
      <c r="C513" s="24"/>
      <c r="D513" s="23"/>
      <c r="E513" s="24"/>
      <c r="F513" s="24"/>
      <c r="G513" s="23"/>
      <c r="H513" s="25"/>
      <c r="I513" s="24"/>
      <c r="J513" s="24"/>
    </row>
    <row r="514" spans="1:10" ht="12.75">
      <c r="A514" s="23"/>
      <c r="B514" s="23"/>
      <c r="C514" s="24"/>
      <c r="D514" s="23"/>
      <c r="E514" s="24"/>
      <c r="F514" s="24"/>
      <c r="G514" s="23"/>
      <c r="H514" s="25"/>
      <c r="I514" s="24"/>
      <c r="J514" s="24"/>
    </row>
    <row r="515" spans="1:10" ht="12.75">
      <c r="A515" s="23"/>
      <c r="B515" s="23"/>
      <c r="C515" s="24"/>
      <c r="D515" s="23"/>
      <c r="E515" s="24"/>
      <c r="F515" s="24"/>
      <c r="G515" s="23"/>
      <c r="H515" s="25"/>
      <c r="I515" s="24"/>
      <c r="J515" s="24"/>
    </row>
    <row r="516" spans="1:10" ht="12.75">
      <c r="A516" s="23"/>
      <c r="B516" s="23"/>
      <c r="C516" s="24"/>
      <c r="D516" s="23"/>
      <c r="E516" s="24"/>
      <c r="F516" s="24"/>
      <c r="G516" s="23"/>
      <c r="H516" s="25"/>
      <c r="I516" s="24"/>
      <c r="J516" s="24"/>
    </row>
    <row r="517" spans="1:10" ht="12.75">
      <c r="A517" s="23"/>
      <c r="B517" s="23"/>
      <c r="C517" s="24"/>
      <c r="D517" s="23"/>
      <c r="E517" s="24"/>
      <c r="F517" s="24"/>
      <c r="G517" s="23"/>
      <c r="H517" s="25"/>
      <c r="I517" s="24"/>
      <c r="J517" s="24"/>
    </row>
    <row r="518" spans="1:10" ht="12.75">
      <c r="A518" s="23"/>
      <c r="B518" s="23"/>
      <c r="C518" s="24"/>
      <c r="D518" s="23"/>
      <c r="E518" s="24"/>
      <c r="F518" s="24"/>
      <c r="G518" s="23"/>
      <c r="H518" s="25"/>
      <c r="I518" s="24"/>
      <c r="J518" s="24"/>
    </row>
    <row r="519" spans="1:10" ht="12.75">
      <c r="A519" s="23"/>
      <c r="B519" s="23"/>
      <c r="C519" s="24"/>
      <c r="D519" s="23"/>
      <c r="E519" s="24"/>
      <c r="F519" s="24"/>
      <c r="G519" s="23"/>
      <c r="H519" s="25"/>
      <c r="I519" s="24"/>
      <c r="J519" s="24"/>
    </row>
    <row r="520" spans="1:10" ht="12.75">
      <c r="A520" s="23"/>
      <c r="B520" s="23"/>
      <c r="C520" s="24"/>
      <c r="D520" s="23"/>
      <c r="E520" s="24"/>
      <c r="F520" s="24"/>
      <c r="G520" s="23"/>
      <c r="H520" s="25"/>
      <c r="I520" s="24"/>
      <c r="J520" s="24"/>
    </row>
    <row r="521" spans="1:10" ht="12.75">
      <c r="A521" s="23"/>
      <c r="B521" s="23"/>
      <c r="C521" s="24"/>
      <c r="D521" s="23"/>
      <c r="E521" s="24"/>
      <c r="F521" s="24"/>
      <c r="G521" s="23"/>
      <c r="H521" s="25"/>
      <c r="I521" s="24"/>
      <c r="J521" s="24"/>
    </row>
    <row r="522" spans="1:10" ht="12.75">
      <c r="A522" s="23"/>
      <c r="B522" s="23"/>
      <c r="C522" s="24"/>
      <c r="D522" s="23"/>
      <c r="E522" s="24"/>
      <c r="F522" s="24"/>
      <c r="G522" s="23"/>
      <c r="H522" s="25"/>
      <c r="I522" s="24"/>
      <c r="J522" s="24"/>
    </row>
    <row r="523" spans="1:10" ht="12.75">
      <c r="A523" s="23"/>
      <c r="B523" s="23"/>
      <c r="C523" s="24"/>
      <c r="D523" s="23"/>
      <c r="E523" s="24"/>
      <c r="F523" s="24"/>
      <c r="G523" s="23"/>
      <c r="H523" s="25"/>
      <c r="I523" s="24"/>
      <c r="J523" s="24"/>
    </row>
    <row r="524" spans="1:10" ht="12.75">
      <c r="A524" s="23"/>
      <c r="B524" s="23"/>
      <c r="C524" s="24"/>
      <c r="D524" s="23"/>
      <c r="E524" s="24"/>
      <c r="F524" s="24"/>
      <c r="G524" s="23"/>
      <c r="H524" s="25"/>
      <c r="I524" s="24"/>
      <c r="J524" s="24"/>
    </row>
    <row r="525" spans="1:10" ht="12.75">
      <c r="A525" s="23"/>
      <c r="B525" s="23"/>
      <c r="C525" s="24"/>
      <c r="D525" s="23"/>
      <c r="E525" s="24"/>
      <c r="F525" s="24"/>
      <c r="G525" s="23"/>
      <c r="H525" s="25"/>
      <c r="I525" s="24"/>
      <c r="J525" s="24"/>
    </row>
    <row r="526" spans="1:10" ht="12.75">
      <c r="A526" s="23"/>
      <c r="B526" s="23"/>
      <c r="C526" s="24"/>
      <c r="D526" s="23"/>
      <c r="E526" s="24"/>
      <c r="F526" s="24"/>
      <c r="G526" s="23"/>
      <c r="H526" s="25"/>
      <c r="I526" s="24"/>
      <c r="J526" s="24"/>
    </row>
    <row r="527" spans="1:10" ht="12.75">
      <c r="A527" s="23"/>
      <c r="B527" s="23"/>
      <c r="C527" s="24"/>
      <c r="D527" s="23"/>
      <c r="E527" s="24"/>
      <c r="F527" s="24"/>
      <c r="G527" s="23"/>
      <c r="H527" s="25"/>
      <c r="I527" s="24"/>
      <c r="J527" s="24"/>
    </row>
    <row r="528" spans="1:10" ht="12.75">
      <c r="A528" s="23"/>
      <c r="B528" s="23"/>
      <c r="C528" s="24"/>
      <c r="D528" s="23"/>
      <c r="E528" s="24"/>
      <c r="F528" s="24"/>
      <c r="G528" s="23"/>
      <c r="H528" s="25"/>
      <c r="I528" s="24"/>
      <c r="J528" s="24"/>
    </row>
    <row r="529" spans="1:10" ht="12.75">
      <c r="A529" s="23"/>
      <c r="B529" s="23"/>
      <c r="C529" s="24"/>
      <c r="D529" s="23"/>
      <c r="E529" s="24"/>
      <c r="F529" s="24"/>
      <c r="G529" s="23"/>
      <c r="H529" s="25"/>
      <c r="I529" s="24"/>
      <c r="J529" s="24"/>
    </row>
    <row r="530" spans="1:10" ht="12.75">
      <c r="A530" s="23"/>
      <c r="B530" s="23"/>
      <c r="C530" s="24"/>
      <c r="D530" s="23"/>
      <c r="E530" s="24"/>
      <c r="F530" s="24"/>
      <c r="G530" s="23"/>
      <c r="H530" s="25"/>
      <c r="I530" s="24"/>
      <c r="J530" s="24"/>
    </row>
    <row r="531" spans="1:10" ht="12.75">
      <c r="A531" s="23"/>
      <c r="B531" s="23"/>
      <c r="C531" s="24"/>
      <c r="D531" s="23"/>
      <c r="E531" s="24"/>
      <c r="F531" s="24"/>
      <c r="G531" s="23"/>
      <c r="H531" s="25"/>
      <c r="I531" s="24"/>
      <c r="J531" s="24"/>
    </row>
    <row r="532" spans="1:10" ht="12.75">
      <c r="A532" s="23"/>
      <c r="B532" s="23"/>
      <c r="C532" s="24"/>
      <c r="D532" s="23"/>
      <c r="E532" s="24"/>
      <c r="F532" s="24"/>
      <c r="G532" s="23"/>
      <c r="H532" s="25"/>
      <c r="I532" s="24"/>
      <c r="J532" s="24"/>
    </row>
    <row r="533" spans="1:10" ht="12.75">
      <c r="A533" s="23"/>
      <c r="B533" s="23"/>
      <c r="C533" s="24"/>
      <c r="D533" s="23"/>
      <c r="E533" s="24"/>
      <c r="F533" s="24"/>
      <c r="G533" s="23"/>
      <c r="H533" s="25"/>
      <c r="I533" s="24"/>
      <c r="J533" s="24"/>
    </row>
    <row r="534" spans="1:10" ht="12.75">
      <c r="A534" s="23"/>
      <c r="B534" s="23"/>
      <c r="C534" s="24"/>
      <c r="D534" s="23"/>
      <c r="E534" s="24"/>
      <c r="F534" s="24"/>
      <c r="G534" s="23"/>
      <c r="H534" s="25"/>
      <c r="I534" s="24"/>
      <c r="J534" s="24"/>
    </row>
    <row r="535" spans="1:10" ht="12.75">
      <c r="A535" s="23"/>
      <c r="B535" s="23"/>
      <c r="C535" s="24"/>
      <c r="D535" s="23"/>
      <c r="E535" s="24"/>
      <c r="F535" s="24"/>
      <c r="G535" s="23"/>
      <c r="H535" s="25"/>
      <c r="I535" s="24"/>
      <c r="J535" s="24"/>
    </row>
    <row r="536" spans="1:10" ht="12.75">
      <c r="A536" s="23"/>
      <c r="B536" s="23"/>
      <c r="C536" s="24"/>
      <c r="D536" s="23"/>
      <c r="E536" s="24"/>
      <c r="F536" s="24"/>
      <c r="G536" s="23"/>
      <c r="H536" s="25"/>
      <c r="I536" s="24"/>
      <c r="J536" s="24"/>
    </row>
    <row r="537" spans="1:10" ht="12.75">
      <c r="A537" s="23"/>
      <c r="B537" s="23"/>
      <c r="C537" s="24"/>
      <c r="D537" s="23"/>
      <c r="E537" s="24"/>
      <c r="F537" s="24"/>
      <c r="G537" s="23"/>
      <c r="H537" s="25"/>
      <c r="I537" s="24"/>
      <c r="J537" s="24"/>
    </row>
    <row r="538" spans="1:10" ht="12.75">
      <c r="A538" s="23"/>
      <c r="B538" s="23"/>
      <c r="C538" s="24"/>
      <c r="D538" s="23"/>
      <c r="E538" s="24"/>
      <c r="F538" s="24"/>
      <c r="G538" s="23"/>
      <c r="H538" s="25"/>
      <c r="I538" s="24"/>
      <c r="J538" s="24"/>
    </row>
    <row r="539" spans="1:10" ht="12.75">
      <c r="A539" s="23"/>
      <c r="B539" s="23"/>
      <c r="C539" s="24"/>
      <c r="D539" s="23"/>
      <c r="E539" s="24"/>
      <c r="F539" s="24"/>
      <c r="G539" s="23"/>
      <c r="H539" s="25"/>
      <c r="I539" s="24"/>
      <c r="J539" s="24"/>
    </row>
    <row r="540" spans="1:10" ht="12.75">
      <c r="A540" s="23"/>
      <c r="B540" s="23"/>
      <c r="C540" s="24"/>
      <c r="D540" s="23"/>
      <c r="E540" s="24"/>
      <c r="F540" s="24"/>
      <c r="G540" s="23"/>
      <c r="H540" s="25"/>
      <c r="I540" s="24"/>
      <c r="J540" s="24"/>
    </row>
    <row r="541" spans="1:10" ht="12.75">
      <c r="A541" s="23"/>
      <c r="B541" s="23"/>
      <c r="C541" s="24"/>
      <c r="D541" s="23"/>
      <c r="E541" s="24"/>
      <c r="F541" s="24"/>
      <c r="G541" s="23"/>
      <c r="H541" s="25"/>
      <c r="I541" s="24"/>
      <c r="J541" s="24"/>
    </row>
    <row r="542" spans="1:10" ht="12.75">
      <c r="A542" s="23"/>
      <c r="B542" s="23"/>
      <c r="C542" s="24"/>
      <c r="D542" s="23"/>
      <c r="E542" s="24"/>
      <c r="F542" s="24"/>
      <c r="G542" s="23"/>
      <c r="H542" s="25"/>
      <c r="I542" s="24"/>
      <c r="J542" s="24"/>
    </row>
    <row r="543" spans="1:10" ht="12.75">
      <c r="A543" s="23"/>
      <c r="B543" s="23"/>
      <c r="C543" s="24"/>
      <c r="D543" s="23"/>
      <c r="E543" s="24"/>
      <c r="F543" s="24"/>
      <c r="G543" s="23"/>
      <c r="H543" s="25"/>
      <c r="I543" s="24"/>
      <c r="J543" s="24"/>
    </row>
    <row r="544" spans="1:10" ht="12.75">
      <c r="A544" s="23"/>
      <c r="B544" s="23"/>
      <c r="C544" s="24"/>
      <c r="D544" s="23"/>
      <c r="E544" s="24"/>
      <c r="F544" s="24"/>
      <c r="G544" s="23"/>
      <c r="H544" s="25"/>
      <c r="I544" s="24"/>
      <c r="J544" s="24"/>
    </row>
    <row r="545" spans="1:10" ht="12.75">
      <c r="A545" s="23"/>
      <c r="B545" s="23"/>
      <c r="C545" s="24"/>
      <c r="D545" s="23"/>
      <c r="E545" s="24"/>
      <c r="F545" s="24"/>
      <c r="G545" s="23"/>
      <c r="H545" s="25"/>
      <c r="I545" s="24"/>
      <c r="J545" s="24"/>
    </row>
    <row r="546" spans="1:10" ht="12.75">
      <c r="A546" s="23"/>
      <c r="B546" s="23"/>
      <c r="C546" s="24"/>
      <c r="D546" s="23"/>
      <c r="E546" s="24"/>
      <c r="F546" s="24"/>
      <c r="G546" s="23"/>
      <c r="H546" s="25"/>
      <c r="I546" s="24"/>
      <c r="J546" s="24"/>
    </row>
    <row r="547" spans="1:10" ht="12.75">
      <c r="A547" s="23"/>
      <c r="B547" s="23"/>
      <c r="C547" s="24"/>
      <c r="D547" s="23"/>
      <c r="E547" s="24"/>
      <c r="F547" s="24"/>
      <c r="G547" s="23"/>
      <c r="H547" s="25"/>
      <c r="I547" s="24"/>
      <c r="J547" s="24"/>
    </row>
    <row r="548" spans="1:10" ht="12.75">
      <c r="A548" s="23"/>
      <c r="B548" s="23"/>
      <c r="C548" s="24"/>
      <c r="D548" s="23"/>
      <c r="E548" s="24"/>
      <c r="F548" s="24"/>
      <c r="G548" s="23"/>
      <c r="H548" s="25"/>
      <c r="I548" s="24"/>
      <c r="J548" s="24"/>
    </row>
    <row r="549" spans="1:10" ht="12.75">
      <c r="A549" s="23"/>
      <c r="B549" s="23"/>
      <c r="C549" s="24"/>
      <c r="D549" s="23"/>
      <c r="E549" s="24"/>
      <c r="F549" s="24"/>
      <c r="G549" s="23"/>
      <c r="H549" s="25"/>
      <c r="I549" s="24"/>
      <c r="J549" s="24"/>
    </row>
    <row r="550" spans="1:10" ht="12.75">
      <c r="A550" s="23"/>
      <c r="B550" s="23"/>
      <c r="C550" s="24"/>
      <c r="D550" s="23"/>
      <c r="E550" s="24"/>
      <c r="F550" s="24"/>
      <c r="G550" s="23"/>
      <c r="H550" s="25"/>
      <c r="I550" s="24"/>
      <c r="J550" s="24"/>
    </row>
    <row r="551" spans="1:10" ht="12.75">
      <c r="A551" s="23"/>
      <c r="B551" s="23"/>
      <c r="C551" s="24"/>
      <c r="D551" s="23"/>
      <c r="E551" s="24"/>
      <c r="F551" s="24"/>
      <c r="G551" s="23"/>
      <c r="H551" s="25"/>
      <c r="I551" s="24"/>
      <c r="J551" s="24"/>
    </row>
    <row r="552" spans="1:10" ht="12.75">
      <c r="A552" s="23"/>
      <c r="B552" s="23"/>
      <c r="C552" s="24"/>
      <c r="D552" s="23"/>
      <c r="E552" s="24"/>
      <c r="F552" s="24"/>
      <c r="G552" s="23"/>
      <c r="H552" s="25"/>
      <c r="I552" s="24"/>
      <c r="J552" s="24"/>
    </row>
    <row r="553" spans="1:10" ht="12.75">
      <c r="A553" s="23"/>
      <c r="B553" s="23"/>
      <c r="C553" s="24"/>
      <c r="D553" s="23"/>
      <c r="E553" s="24"/>
      <c r="F553" s="24"/>
      <c r="G553" s="23"/>
      <c r="H553" s="25"/>
      <c r="I553" s="24"/>
      <c r="J553" s="24"/>
    </row>
    <row r="554" spans="1:10" ht="12.75">
      <c r="A554" s="23"/>
      <c r="B554" s="23"/>
      <c r="C554" s="24"/>
      <c r="D554" s="23"/>
      <c r="E554" s="24"/>
      <c r="F554" s="24"/>
      <c r="G554" s="23"/>
      <c r="H554" s="25"/>
      <c r="I554" s="24"/>
      <c r="J554" s="24"/>
    </row>
    <row r="555" spans="1:10" ht="12.75">
      <c r="A555" s="23"/>
      <c r="B555" s="23"/>
      <c r="C555" s="24"/>
      <c r="D555" s="23"/>
      <c r="E555" s="24"/>
      <c r="F555" s="24"/>
      <c r="G555" s="23"/>
      <c r="H555" s="25"/>
      <c r="I555" s="24"/>
      <c r="J555" s="24"/>
    </row>
    <row r="556" spans="1:10" ht="12.75">
      <c r="A556" s="23"/>
      <c r="B556" s="23"/>
      <c r="C556" s="24"/>
      <c r="D556" s="23"/>
      <c r="E556" s="24"/>
      <c r="F556" s="24"/>
      <c r="G556" s="23"/>
      <c r="H556" s="25"/>
      <c r="I556" s="24"/>
      <c r="J556" s="24"/>
    </row>
    <row r="557" spans="1:10" ht="12.75">
      <c r="A557" s="23"/>
      <c r="B557" s="23"/>
      <c r="C557" s="24"/>
      <c r="D557" s="23"/>
      <c r="E557" s="24"/>
      <c r="F557" s="24"/>
      <c r="G557" s="23"/>
      <c r="H557" s="25"/>
      <c r="I557" s="24"/>
      <c r="J557" s="24"/>
    </row>
    <row r="558" spans="1:10" ht="12.75">
      <c r="A558" s="23"/>
      <c r="B558" s="23"/>
      <c r="C558" s="24"/>
      <c r="D558" s="23"/>
      <c r="E558" s="24"/>
      <c r="F558" s="24"/>
      <c r="G558" s="23"/>
      <c r="H558" s="25"/>
      <c r="I558" s="24"/>
      <c r="J558" s="24"/>
    </row>
    <row r="559" spans="1:10" ht="12.75">
      <c r="A559" s="23"/>
      <c r="B559" s="23"/>
      <c r="C559" s="24"/>
      <c r="D559" s="23"/>
      <c r="E559" s="24"/>
      <c r="F559" s="24"/>
      <c r="G559" s="23"/>
      <c r="H559" s="25"/>
      <c r="I559" s="24"/>
      <c r="J559" s="24"/>
    </row>
    <row r="560" spans="1:10" ht="12.75">
      <c r="A560" s="23"/>
      <c r="B560" s="23"/>
      <c r="C560" s="24"/>
      <c r="D560" s="23"/>
      <c r="E560" s="24"/>
      <c r="F560" s="24"/>
      <c r="G560" s="23"/>
      <c r="H560" s="25"/>
      <c r="I560" s="24"/>
      <c r="J560" s="24"/>
    </row>
    <row r="561" spans="1:10" ht="12.75">
      <c r="A561" s="23"/>
      <c r="B561" s="23"/>
      <c r="C561" s="24"/>
      <c r="D561" s="23"/>
      <c r="E561" s="24"/>
      <c r="F561" s="24"/>
      <c r="G561" s="23"/>
      <c r="H561" s="25"/>
      <c r="I561" s="24"/>
      <c r="J561" s="24"/>
    </row>
    <row r="562" spans="1:10" ht="12.75">
      <c r="A562" s="23"/>
      <c r="B562" s="23"/>
      <c r="C562" s="24"/>
      <c r="D562" s="23"/>
      <c r="E562" s="24"/>
      <c r="F562" s="24"/>
      <c r="G562" s="23"/>
      <c r="H562" s="25"/>
      <c r="I562" s="24"/>
      <c r="J562" s="24"/>
    </row>
    <row r="563" spans="1:10" ht="12.75">
      <c r="A563" s="23"/>
      <c r="B563" s="23"/>
      <c r="C563" s="24"/>
      <c r="D563" s="23"/>
      <c r="E563" s="24"/>
      <c r="F563" s="24"/>
      <c r="G563" s="23"/>
      <c r="H563" s="25"/>
      <c r="I563" s="24"/>
      <c r="J563" s="24"/>
    </row>
    <row r="564" spans="1:10" ht="12.75">
      <c r="A564" s="23"/>
      <c r="B564" s="23"/>
      <c r="C564" s="24"/>
      <c r="D564" s="23"/>
      <c r="E564" s="24"/>
      <c r="F564" s="24"/>
      <c r="G564" s="23"/>
      <c r="H564" s="25"/>
      <c r="I564" s="24"/>
      <c r="J564" s="24"/>
    </row>
    <row r="565" spans="1:10" ht="12.75">
      <c r="A565" s="23"/>
      <c r="B565" s="23"/>
      <c r="C565" s="24"/>
      <c r="D565" s="23"/>
      <c r="E565" s="24"/>
      <c r="F565" s="24"/>
      <c r="G565" s="23"/>
      <c r="H565" s="25"/>
      <c r="I565" s="24"/>
      <c r="J565" s="24"/>
    </row>
    <row r="566" spans="1:10" ht="12.75">
      <c r="A566" s="23"/>
      <c r="B566" s="23"/>
      <c r="C566" s="24"/>
      <c r="D566" s="23"/>
      <c r="E566" s="24"/>
      <c r="F566" s="24"/>
      <c r="G566" s="23"/>
      <c r="H566" s="25"/>
      <c r="I566" s="24"/>
      <c r="J566" s="24"/>
    </row>
    <row r="567" spans="1:10" ht="12.75">
      <c r="A567" s="23"/>
      <c r="B567" s="23"/>
      <c r="C567" s="24"/>
      <c r="D567" s="23"/>
      <c r="E567" s="24"/>
      <c r="F567" s="24"/>
      <c r="G567" s="23"/>
      <c r="H567" s="25"/>
      <c r="I567" s="24"/>
      <c r="J567" s="24"/>
    </row>
    <row r="568" spans="1:10" ht="12.75">
      <c r="A568" s="23"/>
      <c r="B568" s="23"/>
      <c r="C568" s="24"/>
      <c r="D568" s="23"/>
      <c r="E568" s="24"/>
      <c r="F568" s="24"/>
      <c r="G568" s="23"/>
      <c r="H568" s="25"/>
      <c r="I568" s="24"/>
      <c r="J568" s="24"/>
    </row>
    <row r="569" spans="1:10" ht="12.75">
      <c r="A569" s="23"/>
      <c r="B569" s="23"/>
      <c r="C569" s="24"/>
      <c r="D569" s="23"/>
      <c r="E569" s="24"/>
      <c r="F569" s="24"/>
      <c r="G569" s="23"/>
      <c r="H569" s="25"/>
      <c r="I569" s="24"/>
      <c r="J569" s="24"/>
    </row>
    <row r="570" spans="1:10" ht="12.75">
      <c r="A570" s="23"/>
      <c r="B570" s="23"/>
      <c r="C570" s="24"/>
      <c r="D570" s="23"/>
      <c r="E570" s="24"/>
      <c r="F570" s="24"/>
      <c r="G570" s="23"/>
      <c r="H570" s="25"/>
      <c r="I570" s="24"/>
      <c r="J570" s="24"/>
    </row>
    <row r="571" spans="1:10" ht="12.75">
      <c r="A571" s="23"/>
      <c r="B571" s="23"/>
      <c r="C571" s="24"/>
      <c r="D571" s="23"/>
      <c r="E571" s="24"/>
      <c r="F571" s="24"/>
      <c r="G571" s="23"/>
      <c r="H571" s="25"/>
      <c r="I571" s="24"/>
      <c r="J571" s="24"/>
    </row>
    <row r="572" spans="1:10" ht="12.75">
      <c r="A572" s="23"/>
      <c r="B572" s="23"/>
      <c r="C572" s="24"/>
      <c r="D572" s="23"/>
      <c r="E572" s="24"/>
      <c r="F572" s="24"/>
      <c r="G572" s="23"/>
      <c r="H572" s="25"/>
      <c r="I572" s="24"/>
      <c r="J572" s="24"/>
    </row>
    <row r="573" spans="1:10" ht="12.75">
      <c r="A573" s="23"/>
      <c r="B573" s="23"/>
      <c r="C573" s="24"/>
      <c r="D573" s="23"/>
      <c r="E573" s="24"/>
      <c r="F573" s="24"/>
      <c r="G573" s="23"/>
      <c r="H573" s="25"/>
      <c r="I573" s="24"/>
      <c r="J573" s="24"/>
    </row>
    <row r="574" spans="1:10" ht="12.75">
      <c r="A574" s="23"/>
      <c r="B574" s="23"/>
      <c r="C574" s="24"/>
      <c r="D574" s="23"/>
      <c r="E574" s="24"/>
      <c r="F574" s="24"/>
      <c r="G574" s="23"/>
      <c r="H574" s="25"/>
      <c r="I574" s="24"/>
      <c r="J574" s="24"/>
    </row>
    <row r="575" spans="1:10" ht="12.75">
      <c r="A575" s="23"/>
      <c r="B575" s="23"/>
      <c r="C575" s="24"/>
      <c r="D575" s="23"/>
      <c r="E575" s="24"/>
      <c r="F575" s="24"/>
      <c r="G575" s="23"/>
      <c r="H575" s="25"/>
      <c r="I575" s="24"/>
      <c r="J575" s="24"/>
    </row>
    <row r="576" spans="1:10" ht="12.75">
      <c r="A576" s="23"/>
      <c r="B576" s="23"/>
      <c r="C576" s="24"/>
      <c r="D576" s="23"/>
      <c r="E576" s="24"/>
      <c r="F576" s="24"/>
      <c r="G576" s="23"/>
      <c r="H576" s="25"/>
      <c r="I576" s="24"/>
      <c r="J576" s="24"/>
    </row>
    <row r="577" spans="1:10" ht="12.75">
      <c r="A577" s="23"/>
      <c r="B577" s="23"/>
      <c r="C577" s="24"/>
      <c r="D577" s="23"/>
      <c r="E577" s="24"/>
      <c r="F577" s="24"/>
      <c r="G577" s="23"/>
      <c r="H577" s="25"/>
      <c r="I577" s="24"/>
      <c r="J577" s="24"/>
    </row>
    <row r="578" spans="1:10" ht="12.75">
      <c r="A578" s="23"/>
      <c r="B578" s="23"/>
      <c r="C578" s="24"/>
      <c r="D578" s="23"/>
      <c r="E578" s="24"/>
      <c r="F578" s="24"/>
      <c r="G578" s="23"/>
      <c r="H578" s="25"/>
      <c r="I578" s="24"/>
      <c r="J578" s="24"/>
    </row>
    <row r="579" spans="1:10" ht="12.75">
      <c r="A579" s="23"/>
      <c r="B579" s="23"/>
      <c r="C579" s="24"/>
      <c r="D579" s="23"/>
      <c r="E579" s="24"/>
      <c r="F579" s="24"/>
      <c r="G579" s="23"/>
      <c r="H579" s="25"/>
      <c r="I579" s="24"/>
      <c r="J579" s="24"/>
    </row>
    <row r="580" spans="1:10" ht="12.75">
      <c r="A580" s="23"/>
      <c r="B580" s="23"/>
      <c r="C580" s="24"/>
      <c r="D580" s="23"/>
      <c r="E580" s="24"/>
      <c r="F580" s="24"/>
      <c r="G580" s="23"/>
      <c r="H580" s="25"/>
      <c r="I580" s="24"/>
      <c r="J580" s="24"/>
    </row>
    <row r="581" spans="1:10" ht="12.75">
      <c r="A581" s="23"/>
      <c r="B581" s="23"/>
      <c r="C581" s="24"/>
      <c r="D581" s="23"/>
      <c r="E581" s="24"/>
      <c r="F581" s="24"/>
      <c r="G581" s="23"/>
      <c r="H581" s="25"/>
      <c r="I581" s="24"/>
      <c r="J581" s="24"/>
    </row>
    <row r="582" spans="1:10" ht="12.75">
      <c r="A582" s="23"/>
      <c r="B582" s="23"/>
      <c r="C582" s="24"/>
      <c r="D582" s="23"/>
      <c r="E582" s="24"/>
      <c r="F582" s="24"/>
      <c r="G582" s="23"/>
      <c r="H582" s="25"/>
      <c r="I582" s="24"/>
      <c r="J582" s="24"/>
    </row>
    <row r="583" spans="1:10" ht="12.75">
      <c r="A583" s="23"/>
      <c r="B583" s="23"/>
      <c r="C583" s="24"/>
      <c r="D583" s="23"/>
      <c r="E583" s="24"/>
      <c r="F583" s="24"/>
      <c r="G583" s="23"/>
      <c r="H583" s="25"/>
      <c r="I583" s="24"/>
      <c r="J583" s="24"/>
    </row>
    <row r="584" spans="1:10" ht="12.75">
      <c r="A584" s="23"/>
      <c r="B584" s="23"/>
      <c r="C584" s="24"/>
      <c r="D584" s="23"/>
      <c r="E584" s="24"/>
      <c r="F584" s="24"/>
      <c r="G584" s="23"/>
      <c r="H584" s="25"/>
      <c r="I584" s="24"/>
      <c r="J584" s="24"/>
    </row>
    <row r="585" spans="1:10" ht="12.75">
      <c r="A585" s="23"/>
      <c r="B585" s="23"/>
      <c r="C585" s="24"/>
      <c r="D585" s="23"/>
      <c r="E585" s="24"/>
      <c r="F585" s="24"/>
      <c r="G585" s="23"/>
      <c r="H585" s="25"/>
      <c r="I585" s="24"/>
      <c r="J585" s="24"/>
    </row>
    <row r="586" spans="1:10" ht="12.75">
      <c r="A586" s="23"/>
      <c r="B586" s="23"/>
      <c r="C586" s="24"/>
      <c r="D586" s="23"/>
      <c r="E586" s="24"/>
      <c r="F586" s="24"/>
      <c r="G586" s="23"/>
      <c r="H586" s="25"/>
      <c r="I586" s="24"/>
      <c r="J586" s="24"/>
    </row>
    <row r="587" spans="1:10" ht="12.75">
      <c r="A587" s="23"/>
      <c r="B587" s="23"/>
      <c r="C587" s="24"/>
      <c r="D587" s="23"/>
      <c r="E587" s="24"/>
      <c r="F587" s="24"/>
      <c r="G587" s="23"/>
      <c r="H587" s="25"/>
      <c r="I587" s="24"/>
      <c r="J587" s="24"/>
    </row>
    <row r="588" spans="1:10" ht="12.75">
      <c r="A588" s="23"/>
      <c r="B588" s="23"/>
      <c r="C588" s="24"/>
      <c r="D588" s="23"/>
      <c r="E588" s="24"/>
      <c r="F588" s="24"/>
      <c r="G588" s="23"/>
      <c r="H588" s="25"/>
      <c r="I588" s="24"/>
      <c r="J588" s="24"/>
    </row>
    <row r="589" spans="1:10" ht="12.75">
      <c r="A589" s="23"/>
      <c r="B589" s="23"/>
      <c r="C589" s="24"/>
      <c r="D589" s="23"/>
      <c r="E589" s="24"/>
      <c r="F589" s="24"/>
      <c r="G589" s="23"/>
      <c r="H589" s="25"/>
      <c r="I589" s="24"/>
      <c r="J589" s="24"/>
    </row>
    <row r="590" spans="1:10" ht="12.75">
      <c r="A590" s="23"/>
      <c r="B590" s="23"/>
      <c r="C590" s="24"/>
      <c r="D590" s="23"/>
      <c r="E590" s="24"/>
      <c r="F590" s="24"/>
      <c r="G590" s="23"/>
      <c r="H590" s="25"/>
      <c r="I590" s="24"/>
      <c r="J590" s="24"/>
    </row>
    <row r="591" spans="1:10" ht="12.75">
      <c r="A591" s="23"/>
      <c r="B591" s="23"/>
      <c r="C591" s="24"/>
      <c r="D591" s="23"/>
      <c r="E591" s="24"/>
      <c r="F591" s="24"/>
      <c r="G591" s="23"/>
      <c r="H591" s="25"/>
      <c r="I591" s="24"/>
      <c r="J591" s="24"/>
    </row>
    <row r="592" spans="1:10" ht="12.75">
      <c r="A592" s="23"/>
      <c r="B592" s="23"/>
      <c r="C592" s="24"/>
      <c r="D592" s="23"/>
      <c r="E592" s="24"/>
      <c r="F592" s="24"/>
      <c r="G592" s="23"/>
      <c r="H592" s="25"/>
      <c r="I592" s="24"/>
      <c r="J592" s="24"/>
    </row>
    <row r="593" spans="1:10" ht="12.75">
      <c r="A593" s="23"/>
      <c r="B593" s="23"/>
      <c r="C593" s="24"/>
      <c r="D593" s="23"/>
      <c r="E593" s="24"/>
      <c r="F593" s="24"/>
      <c r="G593" s="23"/>
      <c r="H593" s="25"/>
      <c r="I593" s="24"/>
      <c r="J593" s="24"/>
    </row>
    <row r="594" spans="1:10" ht="12.75">
      <c r="A594" s="23"/>
      <c r="B594" s="23"/>
      <c r="C594" s="24"/>
      <c r="D594" s="23"/>
      <c r="E594" s="24"/>
      <c r="F594" s="24"/>
      <c r="G594" s="23"/>
      <c r="H594" s="25"/>
      <c r="I594" s="24"/>
      <c r="J594" s="24"/>
    </row>
    <row r="595" spans="1:10" ht="12.75">
      <c r="A595" s="23"/>
      <c r="B595" s="23"/>
      <c r="C595" s="24"/>
      <c r="D595" s="23"/>
      <c r="E595" s="24"/>
      <c r="F595" s="24"/>
      <c r="G595" s="23"/>
      <c r="H595" s="25"/>
      <c r="I595" s="24"/>
      <c r="J595" s="24"/>
    </row>
    <row r="596" spans="1:10" ht="12.75">
      <c r="A596" s="23"/>
      <c r="B596" s="23"/>
      <c r="C596" s="24"/>
      <c r="D596" s="23"/>
      <c r="E596" s="24"/>
      <c r="F596" s="24"/>
      <c r="G596" s="23"/>
      <c r="H596" s="25"/>
      <c r="I596" s="24"/>
      <c r="J596" s="24"/>
    </row>
    <row r="597" spans="1:10" ht="12.75">
      <c r="A597" s="23"/>
      <c r="B597" s="23"/>
      <c r="C597" s="24"/>
      <c r="D597" s="23"/>
      <c r="E597" s="24"/>
      <c r="F597" s="24"/>
      <c r="G597" s="23"/>
      <c r="H597" s="25"/>
      <c r="I597" s="24"/>
      <c r="J597" s="24"/>
    </row>
    <row r="598" spans="1:10" ht="12.75">
      <c r="A598" s="23"/>
      <c r="B598" s="23"/>
      <c r="C598" s="24"/>
      <c r="D598" s="23"/>
      <c r="E598" s="24"/>
      <c r="F598" s="24"/>
      <c r="G598" s="23"/>
      <c r="H598" s="25"/>
      <c r="I598" s="24"/>
      <c r="J598" s="24"/>
    </row>
    <row r="599" spans="1:10" ht="12.75">
      <c r="A599" s="23"/>
      <c r="B599" s="23"/>
      <c r="C599" s="24"/>
      <c r="D599" s="23"/>
      <c r="E599" s="24"/>
      <c r="F599" s="24"/>
      <c r="G599" s="23"/>
      <c r="H599" s="25"/>
      <c r="I599" s="24"/>
      <c r="J599" s="24"/>
    </row>
    <row r="600" spans="1:10" ht="12.75">
      <c r="A600" s="23"/>
      <c r="B600" s="23"/>
      <c r="C600" s="24"/>
      <c r="D600" s="23"/>
      <c r="E600" s="24"/>
      <c r="F600" s="24"/>
      <c r="G600" s="23"/>
      <c r="H600" s="25"/>
      <c r="I600" s="24"/>
      <c r="J600" s="24"/>
    </row>
    <row r="601" spans="1:10" ht="12.75">
      <c r="A601" s="23"/>
      <c r="B601" s="23"/>
      <c r="C601" s="24"/>
      <c r="D601" s="23"/>
      <c r="E601" s="24"/>
      <c r="F601" s="24"/>
      <c r="G601" s="23"/>
      <c r="H601" s="25"/>
      <c r="I601" s="24"/>
      <c r="J601" s="24"/>
    </row>
    <row r="602" spans="1:10" ht="12.75">
      <c r="A602" s="23"/>
      <c r="B602" s="23"/>
      <c r="C602" s="24"/>
      <c r="D602" s="23"/>
      <c r="E602" s="24"/>
      <c r="F602" s="24"/>
      <c r="G602" s="23"/>
      <c r="H602" s="25"/>
      <c r="I602" s="24"/>
      <c r="J602" s="24"/>
    </row>
    <row r="603" spans="1:10" ht="12.75">
      <c r="A603" s="23"/>
      <c r="B603" s="23"/>
      <c r="C603" s="24"/>
      <c r="D603" s="23"/>
      <c r="E603" s="24"/>
      <c r="F603" s="24"/>
      <c r="G603" s="23"/>
      <c r="H603" s="25"/>
      <c r="I603" s="24"/>
      <c r="J603" s="24"/>
    </row>
    <row r="604" spans="1:10" ht="12.75">
      <c r="A604" s="23"/>
      <c r="B604" s="23"/>
      <c r="C604" s="24"/>
      <c r="D604" s="23"/>
      <c r="E604" s="24"/>
      <c r="F604" s="24"/>
      <c r="G604" s="23"/>
      <c r="H604" s="25"/>
      <c r="I604" s="24"/>
      <c r="J604" s="24"/>
    </row>
    <row r="605" spans="1:10" ht="12.75">
      <c r="A605" s="23"/>
      <c r="B605" s="23"/>
      <c r="C605" s="24"/>
      <c r="D605" s="23"/>
      <c r="E605" s="24"/>
      <c r="F605" s="24"/>
      <c r="G605" s="23"/>
      <c r="H605" s="25"/>
      <c r="I605" s="24"/>
      <c r="J605" s="24"/>
    </row>
    <row r="606" spans="1:10" ht="12.75">
      <c r="A606" s="23"/>
      <c r="B606" s="23"/>
      <c r="C606" s="24"/>
      <c r="D606" s="23"/>
      <c r="E606" s="24"/>
      <c r="F606" s="24"/>
      <c r="G606" s="23"/>
      <c r="H606" s="25"/>
      <c r="I606" s="24"/>
      <c r="J606" s="24"/>
    </row>
    <row r="607" spans="1:10" ht="12.75">
      <c r="A607" s="23"/>
      <c r="B607" s="23"/>
      <c r="C607" s="24"/>
      <c r="D607" s="23"/>
      <c r="E607" s="24"/>
      <c r="F607" s="24"/>
      <c r="G607" s="23"/>
      <c r="H607" s="25"/>
      <c r="I607" s="24"/>
      <c r="J607" s="24"/>
    </row>
    <row r="608" spans="1:10" ht="12.75">
      <c r="A608" s="23"/>
      <c r="B608" s="23"/>
      <c r="C608" s="24"/>
      <c r="D608" s="23"/>
      <c r="E608" s="24"/>
      <c r="F608" s="24"/>
      <c r="G608" s="23"/>
      <c r="H608" s="25"/>
      <c r="I608" s="24"/>
      <c r="J608" s="24"/>
    </row>
    <row r="609" spans="1:10" ht="12.75">
      <c r="A609" s="23"/>
      <c r="B609" s="23"/>
      <c r="C609" s="24"/>
      <c r="D609" s="23"/>
      <c r="E609" s="24"/>
      <c r="F609" s="24"/>
      <c r="G609" s="23"/>
      <c r="H609" s="25"/>
      <c r="I609" s="24"/>
      <c r="J609" s="24"/>
    </row>
    <row r="610" spans="1:10" ht="12.75">
      <c r="A610" s="23"/>
      <c r="B610" s="23"/>
      <c r="C610" s="24"/>
      <c r="D610" s="23"/>
      <c r="E610" s="24"/>
      <c r="F610" s="24"/>
      <c r="G610" s="23"/>
      <c r="H610" s="25"/>
      <c r="I610" s="24"/>
      <c r="J610" s="24"/>
    </row>
    <row r="611" spans="1:10" ht="12.75">
      <c r="A611" s="23"/>
      <c r="B611" s="23"/>
      <c r="C611" s="24"/>
      <c r="D611" s="23"/>
      <c r="E611" s="24"/>
      <c r="F611" s="24"/>
      <c r="G611" s="23"/>
      <c r="H611" s="25"/>
      <c r="I611" s="24"/>
      <c r="J611" s="24"/>
    </row>
    <row r="612" spans="1:10" ht="12.75">
      <c r="A612" s="23"/>
      <c r="B612" s="23"/>
      <c r="C612" s="24"/>
      <c r="D612" s="23"/>
      <c r="E612" s="24"/>
      <c r="F612" s="24"/>
      <c r="G612" s="23"/>
      <c r="H612" s="25"/>
      <c r="I612" s="24"/>
      <c r="J612" s="24"/>
    </row>
    <row r="613" spans="1:10" ht="12.75">
      <c r="A613" s="23"/>
      <c r="B613" s="23"/>
      <c r="C613" s="24"/>
      <c r="D613" s="23"/>
      <c r="E613" s="24"/>
      <c r="F613" s="24"/>
      <c r="G613" s="23"/>
      <c r="H613" s="25"/>
      <c r="I613" s="24"/>
      <c r="J613" s="24"/>
    </row>
    <row r="614" spans="1:10" ht="12.75">
      <c r="A614" s="23"/>
      <c r="B614" s="23"/>
      <c r="C614" s="24"/>
      <c r="D614" s="23"/>
      <c r="E614" s="24"/>
      <c r="F614" s="24"/>
      <c r="G614" s="23"/>
      <c r="H614" s="25"/>
      <c r="I614" s="24"/>
      <c r="J614" s="24"/>
    </row>
    <row r="615" spans="1:10" ht="12.75">
      <c r="A615" s="23"/>
      <c r="B615" s="23"/>
      <c r="C615" s="24"/>
      <c r="D615" s="23"/>
      <c r="E615" s="24"/>
      <c r="F615" s="24"/>
      <c r="G615" s="23"/>
      <c r="H615" s="25"/>
      <c r="I615" s="24"/>
      <c r="J615" s="24"/>
    </row>
    <row r="616" spans="1:10" ht="12.75">
      <c r="A616" s="23"/>
      <c r="B616" s="23"/>
      <c r="C616" s="24"/>
      <c r="D616" s="23"/>
      <c r="E616" s="24"/>
      <c r="F616" s="24"/>
      <c r="G616" s="23"/>
      <c r="H616" s="25"/>
      <c r="I616" s="24"/>
      <c r="J616" s="24"/>
    </row>
    <row r="617" spans="1:10" ht="12.75">
      <c r="A617" s="23"/>
      <c r="B617" s="23"/>
      <c r="C617" s="24"/>
      <c r="D617" s="23"/>
      <c r="E617" s="24"/>
      <c r="F617" s="24"/>
      <c r="G617" s="23"/>
      <c r="H617" s="25"/>
      <c r="I617" s="24"/>
      <c r="J617" s="24"/>
    </row>
    <row r="618" spans="1:10" ht="12.75">
      <c r="A618" s="23"/>
      <c r="B618" s="23"/>
      <c r="C618" s="24"/>
      <c r="D618" s="23"/>
      <c r="E618" s="24"/>
      <c r="F618" s="24"/>
      <c r="G618" s="23"/>
      <c r="H618" s="25"/>
      <c r="I618" s="24"/>
      <c r="J618" s="24"/>
    </row>
    <row r="619" spans="1:10" ht="12.75">
      <c r="A619" s="23"/>
      <c r="B619" s="23"/>
      <c r="C619" s="24"/>
      <c r="D619" s="23"/>
      <c r="E619" s="24"/>
      <c r="F619" s="24"/>
      <c r="G619" s="23"/>
      <c r="H619" s="25"/>
      <c r="I619" s="24"/>
      <c r="J619" s="24"/>
    </row>
    <row r="620" spans="1:10" ht="12.75">
      <c r="A620" s="23"/>
      <c r="B620" s="23"/>
      <c r="C620" s="24"/>
      <c r="D620" s="23"/>
      <c r="E620" s="24"/>
      <c r="F620" s="24"/>
      <c r="G620" s="23"/>
      <c r="H620" s="25"/>
      <c r="I620" s="24"/>
      <c r="J620" s="24"/>
    </row>
    <row r="621" spans="1:10" ht="12.75">
      <c r="A621" s="23"/>
      <c r="B621" s="23"/>
      <c r="C621" s="24"/>
      <c r="D621" s="23"/>
      <c r="E621" s="24"/>
      <c r="F621" s="24"/>
      <c r="G621" s="23"/>
      <c r="H621" s="25"/>
      <c r="I621" s="24"/>
      <c r="J621" s="24"/>
    </row>
    <row r="622" spans="1:10" ht="12.75">
      <c r="A622" s="23"/>
      <c r="B622" s="23"/>
      <c r="C622" s="24"/>
      <c r="D622" s="23"/>
      <c r="E622" s="24"/>
      <c r="F622" s="24"/>
      <c r="G622" s="23"/>
      <c r="H622" s="25"/>
      <c r="I622" s="24"/>
      <c r="J622" s="24"/>
    </row>
    <row r="623" spans="1:10" ht="12.75">
      <c r="A623" s="23"/>
      <c r="B623" s="23"/>
      <c r="C623" s="24"/>
      <c r="D623" s="23"/>
      <c r="E623" s="24"/>
      <c r="F623" s="24"/>
      <c r="G623" s="23"/>
      <c r="H623" s="25"/>
      <c r="I623" s="24"/>
      <c r="J623" s="24"/>
    </row>
    <row r="624" spans="1:10" ht="12.75">
      <c r="A624" s="23"/>
      <c r="B624" s="23"/>
      <c r="C624" s="24"/>
      <c r="D624" s="23"/>
      <c r="E624" s="24"/>
      <c r="F624" s="24"/>
      <c r="G624" s="23"/>
      <c r="H624" s="25"/>
      <c r="I624" s="24"/>
      <c r="J624" s="24"/>
    </row>
    <row r="625" spans="1:10" ht="12.75">
      <c r="A625" s="23"/>
      <c r="B625" s="23"/>
      <c r="C625" s="24"/>
      <c r="D625" s="23"/>
      <c r="E625" s="24"/>
      <c r="F625" s="24"/>
      <c r="G625" s="23"/>
      <c r="H625" s="25"/>
      <c r="I625" s="24"/>
      <c r="J625" s="24"/>
    </row>
    <row r="626" spans="1:10" ht="12.75">
      <c r="A626" s="23"/>
      <c r="B626" s="23"/>
      <c r="C626" s="24"/>
      <c r="D626" s="23"/>
      <c r="E626" s="24"/>
      <c r="F626" s="24"/>
      <c r="G626" s="23"/>
      <c r="H626" s="25"/>
      <c r="I626" s="24"/>
      <c r="J626" s="24"/>
    </row>
    <row r="627" spans="1:10" ht="12.75">
      <c r="A627" s="23"/>
      <c r="B627" s="23"/>
      <c r="C627" s="24"/>
      <c r="D627" s="23"/>
      <c r="E627" s="24"/>
      <c r="F627" s="24"/>
      <c r="G627" s="23"/>
      <c r="H627" s="25"/>
      <c r="I627" s="24"/>
      <c r="J627" s="24"/>
    </row>
    <row r="628" spans="1:10" ht="12.75">
      <c r="A628" s="23"/>
      <c r="B628" s="23"/>
      <c r="C628" s="24"/>
      <c r="D628" s="23"/>
      <c r="E628" s="24"/>
      <c r="F628" s="24"/>
      <c r="G628" s="23"/>
      <c r="H628" s="25"/>
      <c r="I628" s="24"/>
      <c r="J628" s="24"/>
    </row>
    <row r="629" spans="1:10" ht="12.75">
      <c r="A629" s="23"/>
      <c r="B629" s="23"/>
      <c r="C629" s="24"/>
      <c r="D629" s="23"/>
      <c r="E629" s="24"/>
      <c r="F629" s="24"/>
      <c r="G629" s="23"/>
      <c r="H629" s="25"/>
      <c r="I629" s="24"/>
      <c r="J629" s="24"/>
    </row>
    <row r="630" spans="1:10" ht="12.75">
      <c r="A630" s="23"/>
      <c r="B630" s="23"/>
      <c r="C630" s="24"/>
      <c r="D630" s="23"/>
      <c r="E630" s="24"/>
      <c r="F630" s="24"/>
      <c r="G630" s="23"/>
      <c r="H630" s="25"/>
      <c r="I630" s="24"/>
      <c r="J630" s="24"/>
    </row>
    <row r="631" spans="1:10" ht="12.75">
      <c r="A631" s="23"/>
      <c r="B631" s="23"/>
      <c r="C631" s="24"/>
      <c r="D631" s="23"/>
      <c r="E631" s="24"/>
      <c r="F631" s="24"/>
      <c r="G631" s="23"/>
      <c r="H631" s="25"/>
      <c r="I631" s="24"/>
      <c r="J631" s="24"/>
    </row>
    <row r="632" spans="1:10" ht="12.75">
      <c r="A632" s="23"/>
      <c r="B632" s="23"/>
      <c r="C632" s="24"/>
      <c r="D632" s="23"/>
      <c r="E632" s="24"/>
      <c r="F632" s="24"/>
      <c r="G632" s="23"/>
      <c r="H632" s="25"/>
      <c r="I632" s="24"/>
      <c r="J632" s="24"/>
    </row>
    <row r="633" spans="1:10" ht="12.75">
      <c r="A633" s="23"/>
      <c r="B633" s="23"/>
      <c r="C633" s="24"/>
      <c r="D633" s="23"/>
      <c r="E633" s="24"/>
      <c r="F633" s="24"/>
      <c r="G633" s="23"/>
      <c r="H633" s="25"/>
      <c r="I633" s="24"/>
      <c r="J633" s="24"/>
    </row>
    <row r="634" spans="1:10" ht="12.75">
      <c r="A634" s="23"/>
      <c r="B634" s="23"/>
      <c r="C634" s="24"/>
      <c r="D634" s="23"/>
      <c r="E634" s="24"/>
      <c r="F634" s="24"/>
      <c r="G634" s="23"/>
      <c r="H634" s="25"/>
      <c r="I634" s="24"/>
      <c r="J634" s="24"/>
    </row>
    <row r="635" spans="1:10" ht="12.75">
      <c r="A635" s="23"/>
      <c r="B635" s="23"/>
      <c r="C635" s="24"/>
      <c r="D635" s="23"/>
      <c r="E635" s="24"/>
      <c r="F635" s="24"/>
      <c r="G635" s="23"/>
      <c r="H635" s="25"/>
      <c r="I635" s="24"/>
      <c r="J635" s="24"/>
    </row>
    <row r="636" spans="1:10" ht="12.75">
      <c r="A636" s="23"/>
      <c r="B636" s="23"/>
      <c r="C636" s="24"/>
      <c r="D636" s="23"/>
      <c r="E636" s="24"/>
      <c r="F636" s="24"/>
      <c r="G636" s="23"/>
      <c r="H636" s="25"/>
      <c r="I636" s="24"/>
      <c r="J636" s="24"/>
    </row>
    <row r="637" spans="1:10" ht="12.75">
      <c r="A637" s="23"/>
      <c r="B637" s="23"/>
      <c r="C637" s="24"/>
      <c r="D637" s="23"/>
      <c r="E637" s="24"/>
      <c r="F637" s="24"/>
      <c r="G637" s="23"/>
      <c r="H637" s="25"/>
      <c r="I637" s="24"/>
      <c r="J637" s="24"/>
    </row>
    <row r="638" spans="1:10" ht="12.75">
      <c r="A638" s="23"/>
      <c r="B638" s="23"/>
      <c r="C638" s="24"/>
      <c r="D638" s="23"/>
      <c r="E638" s="24"/>
      <c r="F638" s="24"/>
      <c r="G638" s="23"/>
      <c r="H638" s="25"/>
      <c r="I638" s="24"/>
      <c r="J638" s="24"/>
    </row>
    <row r="639" spans="1:10" ht="12.75">
      <c r="A639" s="23"/>
      <c r="B639" s="23"/>
      <c r="C639" s="24"/>
      <c r="D639" s="23"/>
      <c r="E639" s="24"/>
      <c r="F639" s="24"/>
      <c r="G639" s="23"/>
      <c r="H639" s="25"/>
      <c r="I639" s="24"/>
      <c r="J639" s="24"/>
    </row>
    <row r="640" spans="1:10" ht="12.75">
      <c r="A640" s="23"/>
      <c r="B640" s="23"/>
      <c r="C640" s="24"/>
      <c r="D640" s="23"/>
      <c r="E640" s="24"/>
      <c r="F640" s="24"/>
      <c r="G640" s="23"/>
      <c r="H640" s="25"/>
      <c r="I640" s="24"/>
      <c r="J640" s="24"/>
    </row>
    <row r="641" spans="1:10" ht="12.75">
      <c r="A641" s="23"/>
      <c r="B641" s="23"/>
      <c r="C641" s="24"/>
      <c r="D641" s="23"/>
      <c r="E641" s="24"/>
      <c r="F641" s="24"/>
      <c r="G641" s="23"/>
      <c r="H641" s="25"/>
      <c r="I641" s="24"/>
      <c r="J641" s="24"/>
    </row>
    <row r="642" spans="1:10" ht="12.75">
      <c r="A642" s="23"/>
      <c r="B642" s="23"/>
      <c r="C642" s="24"/>
      <c r="D642" s="23"/>
      <c r="E642" s="24"/>
      <c r="F642" s="24"/>
      <c r="G642" s="23"/>
      <c r="H642" s="25"/>
      <c r="I642" s="24"/>
      <c r="J642" s="24"/>
    </row>
    <row r="643" spans="1:10" ht="12.75">
      <c r="A643" s="23"/>
      <c r="B643" s="23"/>
      <c r="C643" s="24"/>
      <c r="D643" s="23"/>
      <c r="E643" s="24"/>
      <c r="F643" s="24"/>
      <c r="G643" s="23"/>
      <c r="H643" s="25"/>
      <c r="I643" s="24"/>
      <c r="J643" s="24"/>
    </row>
    <row r="644" spans="1:10" ht="12.75">
      <c r="A644" s="23"/>
      <c r="B644" s="23"/>
      <c r="C644" s="24"/>
      <c r="D644" s="23"/>
      <c r="E644" s="24"/>
      <c r="F644" s="24"/>
      <c r="G644" s="23"/>
      <c r="H644" s="25"/>
      <c r="I644" s="24"/>
      <c r="J644" s="24"/>
    </row>
    <row r="645" spans="1:10" ht="12.75">
      <c r="A645" s="23"/>
      <c r="B645" s="23"/>
      <c r="C645" s="24"/>
      <c r="D645" s="23"/>
      <c r="E645" s="24"/>
      <c r="F645" s="24"/>
      <c r="G645" s="23"/>
      <c r="H645" s="25"/>
      <c r="I645" s="24"/>
      <c r="J645" s="24"/>
    </row>
    <row r="646" spans="1:10" ht="12.75">
      <c r="A646" s="23"/>
      <c r="B646" s="23"/>
      <c r="C646" s="24"/>
      <c r="D646" s="23"/>
      <c r="E646" s="24"/>
      <c r="F646" s="24"/>
      <c r="G646" s="23"/>
      <c r="H646" s="25"/>
      <c r="I646" s="24"/>
      <c r="J646" s="24"/>
    </row>
    <row r="647" spans="1:10" ht="12.75">
      <c r="A647" s="23"/>
      <c r="B647" s="23"/>
      <c r="C647" s="24"/>
      <c r="D647" s="23"/>
      <c r="E647" s="24"/>
      <c r="F647" s="24"/>
      <c r="G647" s="23"/>
      <c r="H647" s="25"/>
      <c r="I647" s="24"/>
      <c r="J647" s="24"/>
    </row>
    <row r="648" spans="1:10" ht="12.75">
      <c r="A648" s="23"/>
      <c r="B648" s="23"/>
      <c r="C648" s="24"/>
      <c r="D648" s="23"/>
      <c r="E648" s="24"/>
      <c r="F648" s="24"/>
      <c r="G648" s="23"/>
      <c r="H648" s="25"/>
      <c r="I648" s="24"/>
      <c r="J648" s="24"/>
    </row>
    <row r="649" spans="1:10" ht="12.75">
      <c r="A649" s="23"/>
      <c r="B649" s="23"/>
      <c r="C649" s="24"/>
      <c r="D649" s="23"/>
      <c r="E649" s="24"/>
      <c r="F649" s="24"/>
      <c r="G649" s="23"/>
      <c r="H649" s="25"/>
      <c r="I649" s="24"/>
      <c r="J649" s="24"/>
    </row>
    <row r="650" spans="1:10" ht="12.75">
      <c r="A650" s="23"/>
      <c r="B650" s="23"/>
      <c r="C650" s="24"/>
      <c r="D650" s="23"/>
      <c r="E650" s="24"/>
      <c r="F650" s="24"/>
      <c r="G650" s="23"/>
      <c r="H650" s="25"/>
      <c r="I650" s="24"/>
      <c r="J650" s="24"/>
    </row>
    <row r="651" spans="1:10" ht="12.75">
      <c r="A651" s="23"/>
      <c r="B651" s="23"/>
      <c r="C651" s="24"/>
      <c r="D651" s="23"/>
      <c r="E651" s="24"/>
      <c r="F651" s="24"/>
      <c r="G651" s="23"/>
      <c r="H651" s="25"/>
      <c r="I651" s="24"/>
      <c r="J651" s="24"/>
    </row>
    <row r="652" spans="1:10" ht="12.75">
      <c r="A652" s="23"/>
      <c r="B652" s="23"/>
      <c r="C652" s="24"/>
      <c r="D652" s="23"/>
      <c r="E652" s="24"/>
      <c r="F652" s="24"/>
      <c r="G652" s="23"/>
      <c r="H652" s="25"/>
      <c r="I652" s="24"/>
      <c r="J652" s="24"/>
    </row>
    <row r="653" spans="1:10" ht="12.75">
      <c r="A653" s="23"/>
      <c r="B653" s="23"/>
      <c r="C653" s="24"/>
      <c r="D653" s="23"/>
      <c r="E653" s="24"/>
      <c r="F653" s="24"/>
      <c r="G653" s="23"/>
      <c r="H653" s="25"/>
      <c r="I653" s="24"/>
      <c r="J653" s="24"/>
    </row>
    <row r="654" spans="1:10" ht="12.75">
      <c r="A654" s="23"/>
      <c r="B654" s="23"/>
      <c r="C654" s="24"/>
      <c r="D654" s="23"/>
      <c r="E654" s="24"/>
      <c r="F654" s="24"/>
      <c r="G654" s="23"/>
      <c r="H654" s="25"/>
      <c r="I654" s="24"/>
      <c r="J654" s="24"/>
    </row>
    <row r="655" spans="1:10" ht="12.75">
      <c r="A655" s="23"/>
      <c r="B655" s="23"/>
      <c r="C655" s="24"/>
      <c r="D655" s="23"/>
      <c r="E655" s="24"/>
      <c r="F655" s="24"/>
      <c r="G655" s="23"/>
      <c r="H655" s="25"/>
      <c r="I655" s="24"/>
      <c r="J655" s="24"/>
    </row>
    <row r="656" spans="1:10" ht="12.75">
      <c r="A656" s="23"/>
      <c r="B656" s="23"/>
      <c r="C656" s="24"/>
      <c r="D656" s="23"/>
      <c r="E656" s="24"/>
      <c r="F656" s="24"/>
      <c r="G656" s="23"/>
      <c r="H656" s="25"/>
      <c r="I656" s="24"/>
      <c r="J656" s="24"/>
    </row>
    <row r="657" spans="1:10" ht="12.75">
      <c r="A657" s="23"/>
      <c r="B657" s="23"/>
      <c r="C657" s="24"/>
      <c r="D657" s="23"/>
      <c r="E657" s="24"/>
      <c r="F657" s="24"/>
      <c r="G657" s="23"/>
      <c r="H657" s="25"/>
      <c r="I657" s="24"/>
      <c r="J657" s="24"/>
    </row>
    <row r="658" spans="1:10" ht="12.75">
      <c r="A658" s="23"/>
      <c r="B658" s="23"/>
      <c r="C658" s="24"/>
      <c r="D658" s="23"/>
      <c r="E658" s="24"/>
      <c r="F658" s="24"/>
      <c r="G658" s="23"/>
      <c r="H658" s="25"/>
      <c r="I658" s="24"/>
      <c r="J658" s="24"/>
    </row>
    <row r="659" spans="1:10" ht="12.75">
      <c r="A659" s="23"/>
      <c r="B659" s="23"/>
      <c r="C659" s="24"/>
      <c r="D659" s="23"/>
      <c r="E659" s="24"/>
      <c r="F659" s="24"/>
      <c r="G659" s="23"/>
      <c r="H659" s="25"/>
      <c r="I659" s="24"/>
      <c r="J659" s="24"/>
    </row>
    <row r="660" spans="1:10" ht="12.75">
      <c r="A660" s="23"/>
      <c r="B660" s="23"/>
      <c r="C660" s="24"/>
      <c r="D660" s="23"/>
      <c r="E660" s="24"/>
      <c r="F660" s="24"/>
      <c r="G660" s="23"/>
      <c r="H660" s="25"/>
      <c r="I660" s="24"/>
      <c r="J660" s="24"/>
    </row>
    <row r="661" spans="1:10" ht="12.75">
      <c r="A661" s="23"/>
      <c r="B661" s="23"/>
      <c r="C661" s="24"/>
      <c r="D661" s="23"/>
      <c r="E661" s="24"/>
      <c r="F661" s="24"/>
      <c r="G661" s="23"/>
      <c r="H661" s="25"/>
      <c r="I661" s="24"/>
      <c r="J661" s="24"/>
    </row>
    <row r="662" spans="1:10" ht="12.75">
      <c r="A662" s="23"/>
      <c r="B662" s="23"/>
      <c r="C662" s="24"/>
      <c r="D662" s="23"/>
      <c r="E662" s="24"/>
      <c r="F662" s="24"/>
      <c r="G662" s="23"/>
      <c r="H662" s="25"/>
      <c r="I662" s="24"/>
      <c r="J662" s="24"/>
    </row>
    <row r="663" spans="1:10" ht="12.75">
      <c r="A663" s="23"/>
      <c r="B663" s="23"/>
      <c r="C663" s="24"/>
      <c r="D663" s="23"/>
      <c r="E663" s="24"/>
      <c r="F663" s="24"/>
      <c r="G663" s="23"/>
      <c r="H663" s="25"/>
      <c r="I663" s="24"/>
      <c r="J663" s="24"/>
    </row>
    <row r="664" spans="1:10" ht="12.75">
      <c r="A664" s="23"/>
      <c r="B664" s="23"/>
      <c r="C664" s="24"/>
      <c r="D664" s="23"/>
      <c r="E664" s="24"/>
      <c r="F664" s="24"/>
      <c r="G664" s="23"/>
      <c r="H664" s="25"/>
      <c r="I664" s="24"/>
      <c r="J664" s="24"/>
    </row>
    <row r="665" spans="1:10" ht="12.75">
      <c r="A665" s="23"/>
      <c r="B665" s="23"/>
      <c r="C665" s="24"/>
      <c r="D665" s="23"/>
      <c r="E665" s="24"/>
      <c r="F665" s="24"/>
      <c r="G665" s="23"/>
      <c r="H665" s="25"/>
      <c r="I665" s="24"/>
      <c r="J665" s="24"/>
    </row>
    <row r="666" spans="1:10" ht="12.75">
      <c r="A666" s="23"/>
      <c r="B666" s="23"/>
      <c r="C666" s="24"/>
      <c r="D666" s="23"/>
      <c r="E666" s="24"/>
      <c r="F666" s="24"/>
      <c r="G666" s="23"/>
      <c r="H666" s="25"/>
      <c r="I666" s="24"/>
      <c r="J666" s="24"/>
    </row>
    <row r="667" spans="1:10" ht="12.75">
      <c r="A667" s="23"/>
      <c r="B667" s="23"/>
      <c r="C667" s="24"/>
      <c r="D667" s="23"/>
      <c r="E667" s="24"/>
      <c r="F667" s="24"/>
      <c r="G667" s="23"/>
      <c r="H667" s="25"/>
      <c r="I667" s="24"/>
      <c r="J667" s="24"/>
    </row>
    <row r="668" spans="1:10" ht="12.75">
      <c r="A668" s="23"/>
      <c r="B668" s="23"/>
      <c r="C668" s="24"/>
      <c r="D668" s="23"/>
      <c r="E668" s="24"/>
      <c r="F668" s="24"/>
      <c r="G668" s="23"/>
      <c r="H668" s="25"/>
      <c r="I668" s="24"/>
      <c r="J668" s="24"/>
    </row>
    <row r="669" spans="1:10" ht="12.75">
      <c r="A669" s="23"/>
      <c r="B669" s="23"/>
      <c r="C669" s="24"/>
      <c r="D669" s="23"/>
      <c r="E669" s="24"/>
      <c r="F669" s="24"/>
      <c r="G669" s="23"/>
      <c r="H669" s="25"/>
      <c r="I669" s="24"/>
      <c r="J669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8.00390625" style="0" bestFit="1" customWidth="1"/>
    <col min="3" max="3" width="15.421875" style="0" bestFit="1" customWidth="1"/>
    <col min="6" max="6" width="9.57421875" style="0" bestFit="1" customWidth="1"/>
  </cols>
  <sheetData>
    <row r="1" spans="1:6" ht="37.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31" t="s">
        <v>14</v>
      </c>
    </row>
    <row r="2" spans="1:6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0.0016309436367068896</v>
      </c>
      <c r="F2" s="55">
        <f>LOG10(E2)</f>
        <v>-2.7875610473534356</v>
      </c>
    </row>
    <row r="3" spans="1:6" ht="12.75">
      <c r="A3" s="11">
        <v>31400000</v>
      </c>
      <c r="B3" s="12">
        <f aca="true" t="shared" si="0" ref="B3:B18">LOG10(A3)</f>
        <v>7.496929648073215</v>
      </c>
      <c r="C3" s="13">
        <v>100</v>
      </c>
      <c r="D3" s="12">
        <v>1</v>
      </c>
      <c r="E3" s="49">
        <v>0.001000298566175424</v>
      </c>
      <c r="F3" s="55">
        <f aca="true" t="shared" si="1" ref="F3:F18">LOG10(E3)</f>
        <v>-2.9998703537105658</v>
      </c>
    </row>
    <row r="4" spans="1:6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0.0008763480203565432</v>
      </c>
      <c r="F4" s="55">
        <f t="shared" si="1"/>
        <v>-3.057323390059075</v>
      </c>
    </row>
    <row r="5" spans="1:6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0.001108691698225826</v>
      </c>
      <c r="F5" s="55">
        <f t="shared" si="1"/>
        <v>-2.9551892044134673</v>
      </c>
    </row>
    <row r="6" spans="1:6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0.0011311594073317914</v>
      </c>
      <c r="F6" s="55">
        <f t="shared" si="1"/>
        <v>-2.946476188313905</v>
      </c>
    </row>
    <row r="7" spans="1:6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0.0011180186563770449</v>
      </c>
      <c r="F7" s="56">
        <f t="shared" si="1"/>
        <v>-2.951550949317216</v>
      </c>
    </row>
    <row r="8" spans="1:6" ht="12.75">
      <c r="A8" s="5">
        <v>3140000</v>
      </c>
      <c r="B8" s="6">
        <f t="shared" si="0"/>
        <v>6.496929648073215</v>
      </c>
      <c r="C8" s="7">
        <v>100</v>
      </c>
      <c r="D8" s="6">
        <v>10</v>
      </c>
      <c r="E8" s="51">
        <v>7.016704002256864E-05</v>
      </c>
      <c r="F8" s="54">
        <f t="shared" si="1"/>
        <v>-4.15386684367895</v>
      </c>
    </row>
    <row r="9" spans="1:6" ht="12.75">
      <c r="A9" s="11">
        <v>3140000</v>
      </c>
      <c r="B9" s="12">
        <f t="shared" si="0"/>
        <v>6.496929648073215</v>
      </c>
      <c r="C9" s="13">
        <v>100</v>
      </c>
      <c r="D9" s="12">
        <v>10</v>
      </c>
      <c r="E9" s="52">
        <v>6.814194674480434E-05</v>
      </c>
      <c r="F9" s="55">
        <f t="shared" si="1"/>
        <v>-4.166585463247609</v>
      </c>
    </row>
    <row r="10" spans="1:6" ht="12.75">
      <c r="A10" s="11">
        <v>3140000</v>
      </c>
      <c r="B10" s="12">
        <f t="shared" si="0"/>
        <v>6.496929648073215</v>
      </c>
      <c r="C10" s="13">
        <v>100</v>
      </c>
      <c r="D10" s="12">
        <v>10</v>
      </c>
      <c r="E10" s="52">
        <v>6.94344278745562E-05</v>
      </c>
      <c r="F10" s="55">
        <f t="shared" si="1"/>
        <v>-4.158425138644216</v>
      </c>
    </row>
    <row r="11" spans="1:6" ht="12.75">
      <c r="A11" s="11">
        <v>3140000</v>
      </c>
      <c r="B11" s="12">
        <f t="shared" si="0"/>
        <v>6.496929648073215</v>
      </c>
      <c r="C11" s="13">
        <v>100</v>
      </c>
      <c r="D11" s="12">
        <v>10</v>
      </c>
      <c r="E11" s="52">
        <v>0.00010651548295701723</v>
      </c>
      <c r="F11" s="55">
        <f t="shared" si="1"/>
        <v>-3.972587259135436</v>
      </c>
    </row>
    <row r="12" spans="1:6" ht="12.75">
      <c r="A12" s="11">
        <v>3140000</v>
      </c>
      <c r="B12" s="12">
        <f t="shared" si="0"/>
        <v>6.496929648073215</v>
      </c>
      <c r="C12" s="13">
        <v>100</v>
      </c>
      <c r="D12" s="12">
        <v>10</v>
      </c>
      <c r="E12" s="52">
        <v>9.876725584226378E-05</v>
      </c>
      <c r="F12" s="55">
        <f t="shared" si="1"/>
        <v>-4.005387012538152</v>
      </c>
    </row>
    <row r="13" spans="1:6" ht="12.75">
      <c r="A13" s="17">
        <v>3140000</v>
      </c>
      <c r="B13" s="18">
        <f t="shared" si="0"/>
        <v>6.496929648073215</v>
      </c>
      <c r="C13" s="19">
        <v>100</v>
      </c>
      <c r="D13" s="18">
        <v>10</v>
      </c>
      <c r="E13" s="53">
        <v>8.13505888984951E-05</v>
      </c>
      <c r="F13" s="56">
        <f t="shared" si="1"/>
        <v>-4.0896392988495425</v>
      </c>
    </row>
    <row r="14" spans="1:6" ht="12.75">
      <c r="A14" s="5">
        <v>314000</v>
      </c>
      <c r="B14" s="6">
        <f t="shared" si="0"/>
        <v>5.496929648073215</v>
      </c>
      <c r="C14" s="7">
        <v>100</v>
      </c>
      <c r="D14" s="6">
        <v>100</v>
      </c>
      <c r="E14" s="48">
        <v>5.66187160282876E-06</v>
      </c>
      <c r="F14" s="54">
        <f t="shared" si="1"/>
        <v>-5.247039983578339</v>
      </c>
    </row>
    <row r="15" spans="1:6" ht="12.75">
      <c r="A15" s="11">
        <v>314000</v>
      </c>
      <c r="B15" s="12">
        <f t="shared" si="0"/>
        <v>5.496929648073215</v>
      </c>
      <c r="C15" s="13">
        <v>100</v>
      </c>
      <c r="D15" s="12">
        <v>100</v>
      </c>
      <c r="E15" s="49">
        <v>5.714081233183579E-06</v>
      </c>
      <c r="F15" s="55">
        <f t="shared" si="1"/>
        <v>-5.243053589841864</v>
      </c>
    </row>
    <row r="16" spans="1:6" ht="12.75">
      <c r="A16" s="11">
        <v>314000</v>
      </c>
      <c r="B16" s="12">
        <f t="shared" si="0"/>
        <v>5.496929648073215</v>
      </c>
      <c r="C16" s="13">
        <v>100</v>
      </c>
      <c r="D16" s="12">
        <v>100</v>
      </c>
      <c r="E16" s="49">
        <v>6.587060225860199E-06</v>
      </c>
      <c r="F16" s="55">
        <f t="shared" si="1"/>
        <v>-5.181308365761586</v>
      </c>
    </row>
    <row r="17" spans="1:6" ht="12.75">
      <c r="A17" s="11">
        <v>314000</v>
      </c>
      <c r="B17" s="12">
        <f t="shared" si="0"/>
        <v>5.496929648073215</v>
      </c>
      <c r="C17" s="13">
        <v>100</v>
      </c>
      <c r="D17" s="12">
        <v>100</v>
      </c>
      <c r="E17" s="49">
        <v>5.493212056613893E-06</v>
      </c>
      <c r="F17" s="55">
        <f t="shared" si="1"/>
        <v>-5.26017363541526</v>
      </c>
    </row>
    <row r="18" spans="1:6" ht="12.75">
      <c r="A18" s="11">
        <v>314000</v>
      </c>
      <c r="B18" s="12">
        <f t="shared" si="0"/>
        <v>5.496929648073215</v>
      </c>
      <c r="C18" s="13">
        <v>100</v>
      </c>
      <c r="D18" s="12">
        <v>100</v>
      </c>
      <c r="E18" s="49">
        <v>5.765637446354913E-06</v>
      </c>
      <c r="F18" s="55">
        <f t="shared" si="1"/>
        <v>-5.239152670306791</v>
      </c>
    </row>
    <row r="19" spans="1:6" ht="12.75">
      <c r="A19" s="17">
        <v>314000</v>
      </c>
      <c r="B19" s="18">
        <f aca="true" t="shared" si="2" ref="B19:B31">LOG10(A19)</f>
        <v>5.496929648073215</v>
      </c>
      <c r="C19" s="19">
        <v>100</v>
      </c>
      <c r="D19" s="18">
        <v>100</v>
      </c>
      <c r="E19" s="50">
        <v>4.93018801578223E-06</v>
      </c>
      <c r="F19" s="56">
        <f aca="true" t="shared" si="3" ref="F19:F31">LOG10(E19)</f>
        <v>-5.307136518317142</v>
      </c>
    </row>
    <row r="20" spans="1:6" ht="12.75">
      <c r="A20" s="5">
        <v>31400</v>
      </c>
      <c r="B20" s="6">
        <f t="shared" si="2"/>
        <v>4.496929648073215</v>
      </c>
      <c r="C20" s="7">
        <v>100</v>
      </c>
      <c r="D20" s="6">
        <v>1000</v>
      </c>
      <c r="E20" s="48">
        <v>5.327624994154817E-07</v>
      </c>
      <c r="F20" s="54">
        <f t="shared" si="3"/>
        <v>-6.27346635228764</v>
      </c>
    </row>
    <row r="21" spans="1:6" ht="12.75">
      <c r="A21" s="11">
        <v>31400</v>
      </c>
      <c r="B21" s="12">
        <f t="shared" si="2"/>
        <v>4.496929648073215</v>
      </c>
      <c r="C21" s="13">
        <v>100</v>
      </c>
      <c r="D21" s="12">
        <v>1000</v>
      </c>
      <c r="E21" s="49">
        <v>5.239754027768861E-07</v>
      </c>
      <c r="F21" s="55">
        <f t="shared" si="3"/>
        <v>-6.280689099827342</v>
      </c>
    </row>
    <row r="22" spans="1:6" ht="12.75">
      <c r="A22" s="11">
        <v>31400</v>
      </c>
      <c r="B22" s="12">
        <f t="shared" si="2"/>
        <v>4.496929648073215</v>
      </c>
      <c r="C22" s="13">
        <v>100</v>
      </c>
      <c r="D22" s="12">
        <v>1000</v>
      </c>
      <c r="E22" s="49">
        <v>6.492807597746772E-07</v>
      </c>
      <c r="F22" s="55">
        <f t="shared" si="3"/>
        <v>-6.18756746644419</v>
      </c>
    </row>
    <row r="23" spans="1:6" ht="12.75">
      <c r="A23" s="11">
        <v>31400</v>
      </c>
      <c r="B23" s="12">
        <f t="shared" si="2"/>
        <v>4.496929648073215</v>
      </c>
      <c r="C23" s="13">
        <v>100</v>
      </c>
      <c r="D23" s="12">
        <v>1000</v>
      </c>
      <c r="E23" s="49">
        <v>4.3043040021871295E-07</v>
      </c>
      <c r="F23" s="55">
        <f t="shared" si="3"/>
        <v>-6.36609706312933</v>
      </c>
    </row>
    <row r="24" spans="1:6" ht="12.75">
      <c r="A24" s="11">
        <v>31400</v>
      </c>
      <c r="B24" s="12">
        <f t="shared" si="2"/>
        <v>4.496929648073215</v>
      </c>
      <c r="C24" s="13">
        <v>100</v>
      </c>
      <c r="D24" s="12">
        <v>1000</v>
      </c>
      <c r="E24" s="49">
        <v>4.6602356825601694E-07</v>
      </c>
      <c r="F24" s="55">
        <f t="shared" si="3"/>
        <v>-6.331592119136803</v>
      </c>
    </row>
    <row r="25" spans="1:6" ht="12.75">
      <c r="A25" s="17">
        <v>31400</v>
      </c>
      <c r="B25" s="18">
        <f t="shared" si="2"/>
        <v>4.496929648073215</v>
      </c>
      <c r="C25" s="19">
        <v>100</v>
      </c>
      <c r="D25" s="18">
        <v>1000</v>
      </c>
      <c r="E25" s="50">
        <v>4.735026214455552E-07</v>
      </c>
      <c r="F25" s="56">
        <f t="shared" si="3"/>
        <v>-6.32467761227594</v>
      </c>
    </row>
    <row r="26" spans="1:6" ht="12.75">
      <c r="A26" s="5">
        <v>3140</v>
      </c>
      <c r="B26" s="6">
        <f t="shared" si="2"/>
        <v>3.496929648073215</v>
      </c>
      <c r="C26" s="7">
        <v>100</v>
      </c>
      <c r="D26" s="6">
        <v>10000</v>
      </c>
      <c r="E26" s="48">
        <v>3.805963333045534E-08</v>
      </c>
      <c r="F26" s="54">
        <f t="shared" si="3"/>
        <v>-7.419535400056539</v>
      </c>
    </row>
    <row r="27" spans="1:6" ht="12.75">
      <c r="A27" s="11">
        <v>3140</v>
      </c>
      <c r="B27" s="12">
        <f t="shared" si="2"/>
        <v>3.496929648073215</v>
      </c>
      <c r="C27" s="13">
        <v>100</v>
      </c>
      <c r="D27" s="12">
        <v>10000</v>
      </c>
      <c r="E27" s="49">
        <v>3.817394375182322E-08</v>
      </c>
      <c r="F27" s="55">
        <f t="shared" si="3"/>
        <v>-7.418232970750936</v>
      </c>
    </row>
    <row r="28" spans="1:6" ht="12.75">
      <c r="A28" s="11">
        <v>3140</v>
      </c>
      <c r="B28" s="12">
        <f t="shared" si="2"/>
        <v>3.496929648073215</v>
      </c>
      <c r="C28" s="13">
        <v>100</v>
      </c>
      <c r="D28" s="12">
        <v>10000</v>
      </c>
      <c r="E28" s="49">
        <v>4.138258329311796E-08</v>
      </c>
      <c r="F28" s="55">
        <f t="shared" si="3"/>
        <v>-7.383182402144714</v>
      </c>
    </row>
    <row r="29" spans="1:6" ht="12.75">
      <c r="A29" s="11">
        <v>3140</v>
      </c>
      <c r="B29" s="12">
        <f t="shared" si="2"/>
        <v>3.496929648073215</v>
      </c>
      <c r="C29" s="13">
        <v>100</v>
      </c>
      <c r="D29" s="12">
        <v>10000</v>
      </c>
      <c r="E29" s="49">
        <v>4.086523493709393E-08</v>
      </c>
      <c r="F29" s="55">
        <f t="shared" si="3"/>
        <v>-7.388645999948651</v>
      </c>
    </row>
    <row r="30" spans="1:6" ht="12.75">
      <c r="A30" s="11">
        <v>3140</v>
      </c>
      <c r="B30" s="12">
        <f t="shared" si="2"/>
        <v>3.496929648073215</v>
      </c>
      <c r="C30" s="13">
        <v>100</v>
      </c>
      <c r="D30" s="12">
        <v>10000</v>
      </c>
      <c r="E30" s="49">
        <v>4.617969316533E-08</v>
      </c>
      <c r="F30" s="55">
        <f t="shared" si="3"/>
        <v>-7.3355489570196815</v>
      </c>
    </row>
    <row r="31" spans="1:6" ht="12.75">
      <c r="A31" s="17">
        <v>3140</v>
      </c>
      <c r="B31" s="18">
        <f t="shared" si="2"/>
        <v>3.496929648073215</v>
      </c>
      <c r="C31" s="19">
        <v>100</v>
      </c>
      <c r="D31" s="18">
        <v>10000</v>
      </c>
      <c r="E31" s="50">
        <v>4.837674015615099E-08</v>
      </c>
      <c r="F31" s="56">
        <f t="shared" si="3"/>
        <v>-7.31536339971729</v>
      </c>
    </row>
    <row r="32" spans="1:6" ht="12.75">
      <c r="A32" s="5">
        <v>314</v>
      </c>
      <c r="B32" s="6">
        <f aca="true" t="shared" si="4" ref="B32:B43">LOG10(A32)</f>
        <v>2.496929648073215</v>
      </c>
      <c r="C32" s="7">
        <v>100</v>
      </c>
      <c r="D32" s="6">
        <v>100000</v>
      </c>
      <c r="E32" s="48">
        <v>1.5517914756211454E-08</v>
      </c>
      <c r="F32" s="54">
        <f aca="true" t="shared" si="5" ref="F32:F43">LOG10(E32)</f>
        <v>-7.8091666381496365</v>
      </c>
    </row>
    <row r="33" spans="1:6" ht="12.75">
      <c r="A33" s="11">
        <v>314</v>
      </c>
      <c r="B33" s="12">
        <f t="shared" si="4"/>
        <v>2.496929648073215</v>
      </c>
      <c r="C33" s="13">
        <v>100</v>
      </c>
      <c r="D33" s="12">
        <v>100000</v>
      </c>
      <c r="E33" s="49">
        <v>1.4413957699076768E-08</v>
      </c>
      <c r="F33" s="55">
        <f t="shared" si="5"/>
        <v>-7.841216756807206</v>
      </c>
    </row>
    <row r="34" spans="1:6" ht="12.75">
      <c r="A34" s="11">
        <v>314</v>
      </c>
      <c r="B34" s="12">
        <f t="shared" si="4"/>
        <v>2.496929648073215</v>
      </c>
      <c r="C34" s="13">
        <v>100</v>
      </c>
      <c r="D34" s="12">
        <v>100000</v>
      </c>
      <c r="E34" s="49">
        <v>1.5010321010468384E-08</v>
      </c>
      <c r="F34" s="55">
        <f t="shared" si="5"/>
        <v>-7.823610019843052</v>
      </c>
    </row>
    <row r="35" spans="1:6" ht="12.75">
      <c r="A35" s="11">
        <v>314</v>
      </c>
      <c r="B35" s="12">
        <f t="shared" si="4"/>
        <v>2.496929648073215</v>
      </c>
      <c r="C35" s="13">
        <v>100</v>
      </c>
      <c r="D35" s="12">
        <v>100000</v>
      </c>
      <c r="E35" s="49">
        <v>3.549588551239925E-09</v>
      </c>
      <c r="F35" s="55">
        <f t="shared" si="5"/>
        <v>-8.449821985052528</v>
      </c>
    </row>
    <row r="36" spans="1:6" ht="12.75">
      <c r="A36" s="11">
        <v>314</v>
      </c>
      <c r="B36" s="12">
        <f t="shared" si="4"/>
        <v>2.496929648073215</v>
      </c>
      <c r="C36" s="13">
        <v>100</v>
      </c>
      <c r="D36" s="12">
        <v>100000</v>
      </c>
      <c r="E36" s="49">
        <v>2.7651597421274925E-09</v>
      </c>
      <c r="F36" s="55">
        <f t="shared" si="5"/>
        <v>-8.55827977462309</v>
      </c>
    </row>
    <row r="37" spans="1:6" ht="12.75">
      <c r="A37" s="17">
        <v>314</v>
      </c>
      <c r="B37" s="18">
        <f t="shared" si="4"/>
        <v>2.496929648073215</v>
      </c>
      <c r="C37" s="19">
        <v>100</v>
      </c>
      <c r="D37" s="18">
        <v>100000</v>
      </c>
      <c r="E37" s="50">
        <v>3.991981875835219E-09</v>
      </c>
      <c r="F37" s="56">
        <f t="shared" si="5"/>
        <v>-8.39881143913883</v>
      </c>
    </row>
    <row r="38" spans="1:6" ht="12.75">
      <c r="A38" s="5">
        <v>31.4</v>
      </c>
      <c r="B38" s="6">
        <f t="shared" si="4"/>
        <v>1.4969296480732148</v>
      </c>
      <c r="C38" s="7">
        <v>100</v>
      </c>
      <c r="D38" s="6">
        <v>1000000</v>
      </c>
      <c r="E38" s="48">
        <v>9.903458631237702E-10</v>
      </c>
      <c r="F38" s="54">
        <f t="shared" si="5"/>
        <v>-9.004213108216144</v>
      </c>
    </row>
    <row r="39" spans="1:6" ht="12.75">
      <c r="A39" s="11">
        <v>31.4</v>
      </c>
      <c r="B39" s="12">
        <f t="shared" si="4"/>
        <v>1.4969296480732148</v>
      </c>
      <c r="C39" s="13">
        <v>100</v>
      </c>
      <c r="D39" s="12">
        <v>1000000</v>
      </c>
      <c r="E39" s="49">
        <v>1.2269357418572611E-09</v>
      </c>
      <c r="F39" s="55">
        <f t="shared" si="5"/>
        <v>-8.91117818192465</v>
      </c>
    </row>
    <row r="40" spans="1:6" ht="12.75">
      <c r="A40" s="11">
        <v>31.4</v>
      </c>
      <c r="B40" s="12">
        <f t="shared" si="4"/>
        <v>1.4969296480732148</v>
      </c>
      <c r="C40" s="13">
        <v>100</v>
      </c>
      <c r="D40" s="12">
        <v>1000000</v>
      </c>
      <c r="E40" s="49">
        <v>7.700715829322158E-10</v>
      </c>
      <c r="F40" s="55">
        <f t="shared" si="5"/>
        <v>-9.11346890258401</v>
      </c>
    </row>
    <row r="41" spans="1:6" ht="12.75">
      <c r="A41" s="11">
        <v>31.4</v>
      </c>
      <c r="B41" s="12">
        <f t="shared" si="4"/>
        <v>1.4969296480732148</v>
      </c>
      <c r="C41" s="13">
        <v>100</v>
      </c>
      <c r="D41" s="12">
        <v>1000000</v>
      </c>
      <c r="E41" s="49">
        <v>8.643101349528061E-11</v>
      </c>
      <c r="F41" s="55">
        <f t="shared" si="5"/>
        <v>-10.06333039440676</v>
      </c>
    </row>
    <row r="42" spans="1:6" ht="12.75">
      <c r="A42" s="11">
        <v>31.4</v>
      </c>
      <c r="B42" s="12">
        <f t="shared" si="4"/>
        <v>1.4969296480732148</v>
      </c>
      <c r="C42" s="13">
        <v>100</v>
      </c>
      <c r="D42" s="12">
        <v>1000000</v>
      </c>
      <c r="E42" s="49">
        <v>1.8925651066846493E-10</v>
      </c>
      <c r="F42" s="55">
        <f t="shared" si="5"/>
        <v>-9.722949171279664</v>
      </c>
    </row>
    <row r="43" spans="1:6" ht="12.75">
      <c r="A43" s="17">
        <v>31.4</v>
      </c>
      <c r="B43" s="18">
        <f t="shared" si="4"/>
        <v>1.4969296480732148</v>
      </c>
      <c r="C43" s="19">
        <v>100</v>
      </c>
      <c r="D43" s="18">
        <v>1000000</v>
      </c>
      <c r="E43" s="50">
        <v>2.373862904012596E-10</v>
      </c>
      <c r="F43" s="56">
        <f t="shared" si="5"/>
        <v>-9.624544366152309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12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0</v>
      </c>
      <c r="F1" s="44"/>
      <c r="G1" s="44"/>
      <c r="H1" s="45"/>
      <c r="I1" s="44"/>
      <c r="J1" s="45"/>
      <c r="K1" s="33"/>
      <c r="L1" s="33"/>
    </row>
    <row r="2" spans="1:5" s="2" customFormat="1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7.77</v>
      </c>
    </row>
    <row r="3" spans="1:5" s="2" customFormat="1" ht="12.75">
      <c r="A3" s="3">
        <v>31400000</v>
      </c>
      <c r="B3" s="3">
        <f aca="true" t="shared" si="0" ref="B3:B32">LOG10(A3)</f>
        <v>7.496929648073215</v>
      </c>
      <c r="C3" s="2">
        <v>100</v>
      </c>
      <c r="D3" s="3">
        <v>1</v>
      </c>
      <c r="E3" s="2">
        <v>8.26</v>
      </c>
    </row>
    <row r="4" spans="1:5" s="2" customFormat="1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8.19</v>
      </c>
    </row>
    <row r="5" spans="1:5" s="2" customFormat="1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8.17</v>
      </c>
    </row>
    <row r="6" spans="1:5" s="2" customFormat="1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8.13</v>
      </c>
    </row>
    <row r="7" spans="1:5" s="2" customFormat="1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8.1</v>
      </c>
    </row>
    <row r="8" spans="1:5" s="2" customFormat="1" ht="12.75">
      <c r="A8" s="3">
        <v>31400000</v>
      </c>
      <c r="B8" s="3">
        <f>LOG10(A8)</f>
        <v>7.496929648073215</v>
      </c>
      <c r="C8" s="2">
        <v>100</v>
      </c>
      <c r="D8" s="3">
        <v>1</v>
      </c>
      <c r="E8" s="2">
        <v>8.04</v>
      </c>
    </row>
    <row r="9" spans="1:5" s="2" customFormat="1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 s="2">
        <v>8.01</v>
      </c>
    </row>
    <row r="10" spans="1:5" s="2" customFormat="1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 s="2">
        <v>7.9</v>
      </c>
    </row>
    <row r="11" spans="1:5" s="2" customFormat="1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 s="2">
        <v>8.06</v>
      </c>
    </row>
    <row r="12" spans="1:5" s="2" customFormat="1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 s="2">
        <v>8.06</v>
      </c>
    </row>
    <row r="13" spans="1:5" s="2" customFormat="1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 s="2">
        <v>7.98</v>
      </c>
    </row>
    <row r="14" spans="1:5" s="2" customFormat="1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12.29</v>
      </c>
    </row>
    <row r="15" spans="1:5" s="2" customFormat="1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12</v>
      </c>
    </row>
    <row r="16" spans="1:5" s="2" customFormat="1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11.95</v>
      </c>
    </row>
    <row r="17" spans="1:5" s="2" customFormat="1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11.58</v>
      </c>
    </row>
    <row r="18" spans="1:5" s="2" customFormat="1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11.84</v>
      </c>
    </row>
    <row r="19" spans="1:5" s="2" customFormat="1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11.87</v>
      </c>
    </row>
    <row r="20" spans="1:5" s="2" customFormat="1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 s="2">
        <v>12.53</v>
      </c>
    </row>
    <row r="21" spans="1:5" s="2" customFormat="1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 s="2">
        <v>11.49</v>
      </c>
    </row>
    <row r="22" spans="1:5" s="2" customFormat="1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 s="2">
        <v>12.53</v>
      </c>
    </row>
    <row r="23" spans="1:5" s="2" customFormat="1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 s="2">
        <v>11.7</v>
      </c>
    </row>
    <row r="24" spans="1:5" s="2" customFormat="1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 s="2">
        <v>12.19</v>
      </c>
    </row>
    <row r="25" spans="1:5" s="2" customFormat="1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 s="2">
        <v>12.51</v>
      </c>
    </row>
    <row r="26" spans="1:5" s="2" customFormat="1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15.58</v>
      </c>
    </row>
    <row r="27" spans="1:5" s="2" customFormat="1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15.52</v>
      </c>
    </row>
    <row r="28" spans="1:5" s="2" customFormat="1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15.35</v>
      </c>
    </row>
    <row r="29" spans="1:5" s="2" customFormat="1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15.55</v>
      </c>
    </row>
    <row r="30" spans="1:5" s="2" customFormat="1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15.39</v>
      </c>
    </row>
    <row r="31" spans="1:5" s="2" customFormat="1" ht="12.75">
      <c r="A31" s="3">
        <v>314000</v>
      </c>
      <c r="B31" s="3">
        <f>LOG10(A31)</f>
        <v>5.496929648073215</v>
      </c>
      <c r="C31" s="2">
        <v>100</v>
      </c>
      <c r="D31" s="3">
        <v>100</v>
      </c>
      <c r="E31" s="2">
        <v>15.47</v>
      </c>
    </row>
    <row r="32" spans="1:5" s="2" customFormat="1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 s="2">
        <v>15.38</v>
      </c>
    </row>
    <row r="33" spans="1:5" s="2" customFormat="1" ht="12.75">
      <c r="A33" s="3">
        <v>314000</v>
      </c>
      <c r="B33" s="3">
        <f>LOG10(A33)</f>
        <v>5.496929648073215</v>
      </c>
      <c r="C33" s="2">
        <v>100</v>
      </c>
      <c r="D33" s="3">
        <v>100</v>
      </c>
      <c r="E33" s="2">
        <v>15.57</v>
      </c>
    </row>
    <row r="34" spans="1:5" s="2" customFormat="1" ht="12.75">
      <c r="A34" s="3">
        <v>314000</v>
      </c>
      <c r="B34" s="3">
        <f>LOG10(A34)</f>
        <v>5.496929648073215</v>
      </c>
      <c r="C34" s="2">
        <v>100</v>
      </c>
      <c r="D34" s="3">
        <v>100</v>
      </c>
      <c r="E34" s="2">
        <v>15.62</v>
      </c>
    </row>
    <row r="35" spans="1:5" s="2" customFormat="1" ht="12.75">
      <c r="A35" s="3">
        <v>314000</v>
      </c>
      <c r="B35" s="3">
        <f>LOG10(A35)</f>
        <v>5.496929648073215</v>
      </c>
      <c r="C35" s="2">
        <v>100</v>
      </c>
      <c r="D35" s="3">
        <v>100</v>
      </c>
      <c r="E35" s="2">
        <v>15.57</v>
      </c>
    </row>
    <row r="36" spans="1:5" s="2" customFormat="1" ht="12.75">
      <c r="A36" s="3">
        <v>314000</v>
      </c>
      <c r="B36" s="3">
        <f>LOG10(A36)</f>
        <v>5.496929648073215</v>
      </c>
      <c r="C36" s="2">
        <v>100</v>
      </c>
      <c r="D36" s="3">
        <v>100</v>
      </c>
      <c r="E36" s="2">
        <v>15.64</v>
      </c>
    </row>
    <row r="37" spans="1:5" s="2" customFormat="1" ht="12.75">
      <c r="A37" s="3">
        <v>314000</v>
      </c>
      <c r="B37" s="3">
        <f>LOG10(A37)</f>
        <v>5.496929648073215</v>
      </c>
      <c r="C37" s="2">
        <v>100</v>
      </c>
      <c r="D37" s="3">
        <v>100</v>
      </c>
      <c r="E37" s="2">
        <v>15.66</v>
      </c>
    </row>
    <row r="38" spans="1:5" s="2" customFormat="1" ht="12.75">
      <c r="A38" s="3">
        <v>31400</v>
      </c>
      <c r="B38" s="3">
        <f aca="true" t="shared" si="1" ref="B38:B85">LOG10(A38)</f>
        <v>4.496929648073215</v>
      </c>
      <c r="C38" s="2">
        <v>100</v>
      </c>
      <c r="D38" s="3">
        <v>1000</v>
      </c>
      <c r="E38" s="2">
        <v>18.92</v>
      </c>
    </row>
    <row r="39" spans="1:5" s="2" customFormat="1" ht="12.75">
      <c r="A39" s="3">
        <v>31400</v>
      </c>
      <c r="B39" s="3">
        <f t="shared" si="1"/>
        <v>4.496929648073215</v>
      </c>
      <c r="C39" s="2">
        <v>100</v>
      </c>
      <c r="D39" s="3">
        <v>1000</v>
      </c>
      <c r="E39" s="2">
        <v>18.88</v>
      </c>
    </row>
    <row r="40" spans="1:5" s="2" customFormat="1" ht="12.75">
      <c r="A40" s="3">
        <v>31400</v>
      </c>
      <c r="B40" s="3">
        <f t="shared" si="1"/>
        <v>4.496929648073215</v>
      </c>
      <c r="C40" s="2">
        <v>100</v>
      </c>
      <c r="D40" s="3">
        <v>1000</v>
      </c>
      <c r="E40" s="2">
        <v>18.74</v>
      </c>
    </row>
    <row r="41" spans="1:5" s="2" customFormat="1" ht="12.75">
      <c r="A41" s="3">
        <v>31400</v>
      </c>
      <c r="B41" s="3">
        <f t="shared" si="1"/>
        <v>4.496929648073215</v>
      </c>
      <c r="C41" s="2">
        <v>100</v>
      </c>
      <c r="D41" s="3">
        <v>1000</v>
      </c>
      <c r="E41" s="2">
        <v>19.09</v>
      </c>
    </row>
    <row r="42" spans="1:5" s="2" customFormat="1" ht="12.75">
      <c r="A42" s="3">
        <v>31400</v>
      </c>
      <c r="B42" s="3">
        <f t="shared" si="1"/>
        <v>4.496929648073215</v>
      </c>
      <c r="C42" s="2">
        <v>100</v>
      </c>
      <c r="D42" s="3">
        <v>1000</v>
      </c>
      <c r="E42" s="2">
        <v>19.04</v>
      </c>
    </row>
    <row r="43" spans="1:5" s="2" customFormat="1" ht="12.75">
      <c r="A43" s="3">
        <v>31400</v>
      </c>
      <c r="B43" s="3">
        <f t="shared" si="1"/>
        <v>4.496929648073215</v>
      </c>
      <c r="C43" s="2">
        <v>100</v>
      </c>
      <c r="D43" s="3">
        <v>1000</v>
      </c>
      <c r="E43" s="2">
        <v>19.01</v>
      </c>
    </row>
    <row r="44" spans="1:5" s="2" customFormat="1" ht="12.75">
      <c r="A44" s="3">
        <v>31400</v>
      </c>
      <c r="B44" s="3">
        <f t="shared" si="1"/>
        <v>4.496929648073215</v>
      </c>
      <c r="C44" s="2">
        <v>100</v>
      </c>
      <c r="D44" s="3">
        <v>1000</v>
      </c>
      <c r="E44" s="2">
        <v>18.92</v>
      </c>
    </row>
    <row r="45" spans="1:5" s="2" customFormat="1" ht="12.75">
      <c r="A45" s="3">
        <v>31400</v>
      </c>
      <c r="B45" s="3">
        <f t="shared" si="1"/>
        <v>4.496929648073215</v>
      </c>
      <c r="C45" s="2">
        <v>100</v>
      </c>
      <c r="D45" s="3">
        <v>1000</v>
      </c>
      <c r="E45" s="2">
        <v>18.87</v>
      </c>
    </row>
    <row r="46" spans="1:5" s="2" customFormat="1" ht="12.75">
      <c r="A46" s="3">
        <v>31400</v>
      </c>
      <c r="B46" s="3">
        <f t="shared" si="1"/>
        <v>4.496929648073215</v>
      </c>
      <c r="C46" s="2">
        <v>100</v>
      </c>
      <c r="D46" s="3">
        <v>1000</v>
      </c>
      <c r="E46" s="2">
        <v>18.96</v>
      </c>
    </row>
    <row r="47" spans="1:5" s="2" customFormat="1" ht="12.75">
      <c r="A47" s="3">
        <v>31400</v>
      </c>
      <c r="B47" s="3">
        <f t="shared" si="1"/>
        <v>4.496929648073215</v>
      </c>
      <c r="C47" s="2">
        <v>100</v>
      </c>
      <c r="D47" s="3">
        <v>1000</v>
      </c>
      <c r="E47" s="2">
        <v>18.98</v>
      </c>
    </row>
    <row r="48" spans="1:5" s="2" customFormat="1" ht="12.75">
      <c r="A48" s="3">
        <v>31400</v>
      </c>
      <c r="B48" s="3">
        <f t="shared" si="1"/>
        <v>4.496929648073215</v>
      </c>
      <c r="C48" s="2">
        <v>100</v>
      </c>
      <c r="D48" s="3">
        <v>1000</v>
      </c>
      <c r="E48" s="2">
        <v>19.09</v>
      </c>
    </row>
    <row r="49" spans="1:5" s="2" customFormat="1" ht="12.75">
      <c r="A49" s="3">
        <v>31400</v>
      </c>
      <c r="B49" s="3">
        <f t="shared" si="1"/>
        <v>4.496929648073215</v>
      </c>
      <c r="C49" s="2">
        <v>100</v>
      </c>
      <c r="D49" s="3">
        <v>1000</v>
      </c>
      <c r="E49" s="2">
        <v>18.96</v>
      </c>
    </row>
    <row r="50" spans="1:5" s="2" customFormat="1" ht="12.75">
      <c r="A50" s="3">
        <v>3140</v>
      </c>
      <c r="B50" s="3">
        <f t="shared" si="1"/>
        <v>3.496929648073215</v>
      </c>
      <c r="C50" s="2">
        <v>100</v>
      </c>
      <c r="D50" s="3">
        <v>10000</v>
      </c>
      <c r="E50" s="2">
        <v>22.69</v>
      </c>
    </row>
    <row r="51" spans="1:5" s="2" customFormat="1" ht="12.75">
      <c r="A51" s="3">
        <v>3140</v>
      </c>
      <c r="B51" s="3">
        <f t="shared" si="1"/>
        <v>3.496929648073215</v>
      </c>
      <c r="C51" s="2">
        <v>100</v>
      </c>
      <c r="D51" s="3">
        <v>10000</v>
      </c>
      <c r="E51" s="2">
        <v>22.52</v>
      </c>
    </row>
    <row r="52" spans="1:5" s="2" customFormat="1" ht="12.75">
      <c r="A52" s="3">
        <v>3140</v>
      </c>
      <c r="B52" s="3">
        <f t="shared" si="1"/>
        <v>3.496929648073215</v>
      </c>
      <c r="C52" s="2">
        <v>100</v>
      </c>
      <c r="D52" s="3">
        <v>10000</v>
      </c>
      <c r="E52" s="2">
        <v>22.5</v>
      </c>
    </row>
    <row r="53" spans="1:5" s="2" customFormat="1" ht="12.75">
      <c r="A53" s="3">
        <v>3140</v>
      </c>
      <c r="B53" s="3">
        <f t="shared" si="1"/>
        <v>3.496929648073215</v>
      </c>
      <c r="C53" s="2">
        <v>100</v>
      </c>
      <c r="D53" s="3">
        <v>10000</v>
      </c>
      <c r="E53" s="2">
        <v>22.54</v>
      </c>
    </row>
    <row r="54" spans="1:5" s="2" customFormat="1" ht="12.75">
      <c r="A54" s="3">
        <v>3140</v>
      </c>
      <c r="B54" s="3">
        <f t="shared" si="1"/>
        <v>3.496929648073215</v>
      </c>
      <c r="C54" s="2">
        <v>100</v>
      </c>
      <c r="D54" s="3">
        <v>10000</v>
      </c>
      <c r="E54" s="2">
        <v>22.68</v>
      </c>
    </row>
    <row r="55" spans="1:5" s="2" customFormat="1" ht="12.75">
      <c r="A55" s="3">
        <v>3140</v>
      </c>
      <c r="B55" s="3">
        <f t="shared" si="1"/>
        <v>3.496929648073215</v>
      </c>
      <c r="C55" s="2">
        <v>100</v>
      </c>
      <c r="D55" s="3">
        <v>10000</v>
      </c>
      <c r="E55" s="2">
        <v>22.4</v>
      </c>
    </row>
    <row r="56" spans="1:5" s="2" customFormat="1" ht="12.75">
      <c r="A56" s="3">
        <v>3140</v>
      </c>
      <c r="B56" s="3">
        <f t="shared" si="1"/>
        <v>3.496929648073215</v>
      </c>
      <c r="C56" s="2">
        <v>100</v>
      </c>
      <c r="D56" s="3">
        <v>10000</v>
      </c>
      <c r="E56" s="2">
        <v>22.24</v>
      </c>
    </row>
    <row r="57" spans="1:5" s="2" customFormat="1" ht="12.75">
      <c r="A57" s="3">
        <v>3140</v>
      </c>
      <c r="B57" s="3">
        <f t="shared" si="1"/>
        <v>3.496929648073215</v>
      </c>
      <c r="C57" s="2">
        <v>100</v>
      </c>
      <c r="D57" s="3">
        <v>10000</v>
      </c>
      <c r="E57" s="2">
        <v>22.16</v>
      </c>
    </row>
    <row r="58" spans="1:5" s="2" customFormat="1" ht="12.75">
      <c r="A58" s="3">
        <v>3140</v>
      </c>
      <c r="B58" s="3">
        <f t="shared" si="1"/>
        <v>3.496929648073215</v>
      </c>
      <c r="C58" s="2">
        <v>100</v>
      </c>
      <c r="D58" s="3">
        <v>10000</v>
      </c>
      <c r="E58" s="2">
        <v>22.05</v>
      </c>
    </row>
    <row r="59" spans="1:5" s="2" customFormat="1" ht="12.75">
      <c r="A59" s="3">
        <v>3140</v>
      </c>
      <c r="B59" s="3">
        <f t="shared" si="1"/>
        <v>3.496929648073215</v>
      </c>
      <c r="C59" s="2">
        <v>100</v>
      </c>
      <c r="D59" s="3">
        <v>10000</v>
      </c>
      <c r="E59" s="2">
        <v>22.42</v>
      </c>
    </row>
    <row r="60" spans="1:5" s="2" customFormat="1" ht="12.75">
      <c r="A60" s="3">
        <v>3140</v>
      </c>
      <c r="B60" s="3">
        <f t="shared" si="1"/>
        <v>3.496929648073215</v>
      </c>
      <c r="C60" s="2">
        <v>100</v>
      </c>
      <c r="D60" s="3">
        <v>10000</v>
      </c>
      <c r="E60" s="2">
        <v>22.24</v>
      </c>
    </row>
    <row r="61" spans="1:5" s="2" customFormat="1" ht="12.75">
      <c r="A61" s="3">
        <v>3140</v>
      </c>
      <c r="B61" s="3">
        <f t="shared" si="1"/>
        <v>3.496929648073215</v>
      </c>
      <c r="C61" s="2">
        <v>100</v>
      </c>
      <c r="D61" s="3">
        <v>10000</v>
      </c>
      <c r="E61" s="2">
        <v>22.19</v>
      </c>
    </row>
    <row r="62" spans="1:5" s="2" customFormat="1" ht="12.75">
      <c r="A62" s="3">
        <v>314</v>
      </c>
      <c r="B62" s="3">
        <f t="shared" si="1"/>
        <v>2.496929648073215</v>
      </c>
      <c r="C62" s="2">
        <v>100</v>
      </c>
      <c r="D62" s="3">
        <v>100000</v>
      </c>
      <c r="E62" s="2">
        <v>26.34</v>
      </c>
    </row>
    <row r="63" spans="1:5" s="2" customFormat="1" ht="12.75">
      <c r="A63" s="3">
        <v>314</v>
      </c>
      <c r="B63" s="3">
        <f t="shared" si="1"/>
        <v>2.496929648073215</v>
      </c>
      <c r="C63" s="2">
        <v>100</v>
      </c>
      <c r="D63" s="3">
        <v>100000</v>
      </c>
      <c r="E63" s="2">
        <v>25.92</v>
      </c>
    </row>
    <row r="64" spans="1:5" s="2" customFormat="1" ht="12.75">
      <c r="A64" s="3">
        <v>314</v>
      </c>
      <c r="B64" s="3">
        <f t="shared" si="1"/>
        <v>2.496929648073215</v>
      </c>
      <c r="C64" s="2">
        <v>100</v>
      </c>
      <c r="D64" s="3">
        <v>100000</v>
      </c>
      <c r="E64" s="2">
        <v>26.18</v>
      </c>
    </row>
    <row r="65" spans="1:5" s="2" customFormat="1" ht="12.75">
      <c r="A65" s="3">
        <v>314</v>
      </c>
      <c r="B65" s="3">
        <f t="shared" si="1"/>
        <v>2.496929648073215</v>
      </c>
      <c r="C65" s="2">
        <v>100</v>
      </c>
      <c r="D65" s="3">
        <v>100000</v>
      </c>
      <c r="E65" s="2">
        <v>26.05</v>
      </c>
    </row>
    <row r="66" spans="1:5" s="2" customFormat="1" ht="12.75">
      <c r="A66" s="3">
        <v>314</v>
      </c>
      <c r="B66" s="3">
        <f t="shared" si="1"/>
        <v>2.496929648073215</v>
      </c>
      <c r="C66" s="2">
        <v>100</v>
      </c>
      <c r="D66" s="3">
        <v>100000</v>
      </c>
      <c r="E66" s="2">
        <v>26.29</v>
      </c>
    </row>
    <row r="67" spans="1:5" s="2" customFormat="1" ht="12.75">
      <c r="A67" s="3">
        <v>314</v>
      </c>
      <c r="B67" s="3">
        <f t="shared" si="1"/>
        <v>2.496929648073215</v>
      </c>
      <c r="C67" s="2">
        <v>100</v>
      </c>
      <c r="D67" s="3">
        <v>100000</v>
      </c>
      <c r="E67" s="2">
        <v>26.04</v>
      </c>
    </row>
    <row r="68" spans="1:5" s="2" customFormat="1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 s="2">
        <v>25.73</v>
      </c>
    </row>
    <row r="69" spans="1:5" s="2" customFormat="1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 s="2">
        <v>25.6</v>
      </c>
    </row>
    <row r="70" spans="1:5" s="2" customFormat="1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 s="2">
        <v>25.34</v>
      </c>
    </row>
    <row r="71" spans="1:5" s="2" customFormat="1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 s="2">
        <v>25.68</v>
      </c>
    </row>
    <row r="72" spans="1:5" s="2" customFormat="1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 s="2">
        <v>25.44</v>
      </c>
    </row>
    <row r="73" spans="1:5" s="2" customFormat="1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 s="2">
        <v>25.5</v>
      </c>
    </row>
    <row r="74" spans="1:5" s="2" customFormat="1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29.79</v>
      </c>
    </row>
    <row r="75" spans="1:5" s="2" customFormat="1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29.42</v>
      </c>
    </row>
    <row r="76" spans="1:5" s="2" customFormat="1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30.42</v>
      </c>
    </row>
    <row r="77" spans="1:5" s="2" customFormat="1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30.55</v>
      </c>
    </row>
    <row r="78" spans="1:5" s="2" customFormat="1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29.67</v>
      </c>
    </row>
    <row r="79" spans="1:5" s="2" customFormat="1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30.14</v>
      </c>
    </row>
    <row r="80" spans="1:5" s="2" customFormat="1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 s="2">
        <v>29.71</v>
      </c>
    </row>
    <row r="81" spans="1:5" s="2" customFormat="1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 s="2">
        <v>29.1</v>
      </c>
    </row>
    <row r="82" spans="1:5" s="2" customFormat="1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 s="2">
        <v>29.47</v>
      </c>
    </row>
    <row r="83" spans="1:5" s="2" customFormat="1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 s="2">
        <v>29.2</v>
      </c>
    </row>
    <row r="84" spans="1:5" s="2" customFormat="1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 s="2">
        <v>29.22</v>
      </c>
    </row>
    <row r="85" spans="1:5" s="2" customFormat="1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 s="2">
        <v>29.01</v>
      </c>
    </row>
    <row r="86" spans="1:4" s="2" customFormat="1" ht="12.75">
      <c r="A86" s="3"/>
      <c r="B86" s="3"/>
      <c r="D86" s="3"/>
    </row>
    <row r="87" spans="1:4" s="2" customFormat="1" ht="12.75">
      <c r="A87" s="3"/>
      <c r="B87" s="3"/>
      <c r="D87" s="3"/>
    </row>
    <row r="88" spans="1:4" s="2" customFormat="1" ht="12.75">
      <c r="A88" s="3"/>
      <c r="B88" s="3"/>
      <c r="D88" s="3"/>
    </row>
    <row r="89" spans="1:4" s="2" customFormat="1" ht="12.75">
      <c r="A89" s="3"/>
      <c r="B89" s="3"/>
      <c r="D89" s="3"/>
    </row>
    <row r="90" spans="1:4" s="2" customFormat="1" ht="12.75">
      <c r="A90" s="3"/>
      <c r="B90" s="3"/>
      <c r="D90" s="3"/>
    </row>
    <row r="91" spans="1:4" s="2" customFormat="1" ht="12.75">
      <c r="A91" s="3"/>
      <c r="B91" s="3"/>
      <c r="D91" s="3"/>
    </row>
    <row r="92" spans="1:4" s="2" customFormat="1" ht="12.75">
      <c r="A92" s="3"/>
      <c r="B92" s="3"/>
      <c r="D92" s="3"/>
    </row>
    <row r="93" spans="1:4" s="2" customFormat="1" ht="12.75">
      <c r="A93" s="3"/>
      <c r="B93" s="3"/>
      <c r="D93" s="3"/>
    </row>
    <row r="94" spans="1:4" s="2" customFormat="1" ht="12.75">
      <c r="A94" s="3"/>
      <c r="B94" s="3"/>
      <c r="D94" s="3"/>
    </row>
    <row r="95" spans="1:4" s="2" customFormat="1" ht="12.75">
      <c r="A95" s="3"/>
      <c r="B95" s="3"/>
      <c r="D95" s="3"/>
    </row>
    <row r="96" spans="1:4" s="2" customFormat="1" ht="12.75">
      <c r="A96" s="3"/>
      <c r="B96" s="3"/>
      <c r="D96" s="3"/>
    </row>
    <row r="113" spans="1:4" s="2" customFormat="1" ht="12.75">
      <c r="A113" s="3"/>
      <c r="B113" s="3"/>
      <c r="D113" s="3"/>
    </row>
    <row r="114" spans="1:4" s="2" customFormat="1" ht="12.75">
      <c r="A114" s="3"/>
      <c r="B114" s="3"/>
      <c r="D114" s="3"/>
    </row>
    <row r="115" spans="6:12" ht="15.75">
      <c r="F115" s="33"/>
      <c r="G115" s="33"/>
      <c r="H115" s="33"/>
      <c r="I115" s="33"/>
      <c r="L115" s="33"/>
    </row>
    <row r="116" spans="6:12" ht="15.75">
      <c r="F116" s="33"/>
      <c r="G116" s="33"/>
      <c r="H116" s="33"/>
      <c r="I116" s="33"/>
      <c r="L116" s="33"/>
    </row>
    <row r="117" spans="6:12" ht="15.75">
      <c r="F117" s="33"/>
      <c r="G117" s="33"/>
      <c r="H117" s="33"/>
      <c r="I117" s="33"/>
      <c r="L117" s="33"/>
    </row>
    <row r="118" spans="6:12" ht="15.75">
      <c r="F118" s="33"/>
      <c r="G118" s="33"/>
      <c r="H118" s="33"/>
      <c r="I118" s="33"/>
      <c r="L118" s="33"/>
    </row>
    <row r="119" spans="6:12" ht="15.75">
      <c r="F119" s="33"/>
      <c r="G119" s="33"/>
      <c r="H119" s="33"/>
      <c r="I119" s="33"/>
      <c r="L119" s="33"/>
    </row>
    <row r="120" spans="6:12" ht="15.75">
      <c r="F120" s="33"/>
      <c r="G120" s="33"/>
      <c r="H120" s="33"/>
      <c r="I120" s="33"/>
      <c r="L120" s="3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8.57421875" style="2" customWidth="1"/>
    <col min="6" max="6" width="21.421875" style="2" bestFit="1" customWidth="1"/>
    <col min="7" max="7" width="18.00390625" style="3" bestFit="1" customWidth="1"/>
    <col min="8" max="8" width="31.28125" style="4" bestFit="1" customWidth="1"/>
    <col min="9" max="9" width="9.57421875" style="2" customWidth="1"/>
    <col min="10" max="10" width="13.421875" style="0" bestFit="1" customWidth="1"/>
    <col min="11" max="11" width="21.57421875" style="0" customWidth="1"/>
  </cols>
  <sheetData>
    <row r="1" spans="1:18" s="32" customFormat="1" ht="44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8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  <c r="L1" s="33"/>
      <c r="M1" s="33"/>
      <c r="N1" s="33"/>
      <c r="O1" s="33"/>
      <c r="Q1" s="33"/>
      <c r="R1" s="33"/>
    </row>
    <row r="2" spans="1:11" s="2" customFormat="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12.33</v>
      </c>
      <c r="F2" s="13">
        <f>(E2-39.183)/-3.5715</f>
        <v>7.518689626207476</v>
      </c>
      <c r="G2" s="12">
        <f>10^F2</f>
        <v>33013352.280412454</v>
      </c>
      <c r="H2" s="14">
        <f aca="true" t="shared" si="0" ref="H2:H65">G2/A2</f>
        <v>1.0513806458730082</v>
      </c>
      <c r="I2" s="15">
        <f>H2-1</f>
        <v>0.05138064587300817</v>
      </c>
      <c r="J2" s="26">
        <f>STDEV(G2:G13)/AVERAGE(G2:G13)</f>
        <v>0.10005167544809122</v>
      </c>
      <c r="K2" s="59">
        <f>G2*D2</f>
        <v>33013352.280412454</v>
      </c>
    </row>
    <row r="3" spans="1:11" s="2" customFormat="1" ht="12.75">
      <c r="A3" s="11">
        <v>31400000</v>
      </c>
      <c r="B3" s="12">
        <f aca="true" t="shared" si="1" ref="B3:B66">LOG10(A3)</f>
        <v>7.496929648073215</v>
      </c>
      <c r="C3" s="13">
        <v>100</v>
      </c>
      <c r="D3" s="12">
        <v>1</v>
      </c>
      <c r="E3" s="13">
        <v>12.42</v>
      </c>
      <c r="F3" s="13">
        <f aca="true" t="shared" si="2" ref="F3:F66">(E3-39.183)/-3.5715</f>
        <v>7.4934901301973955</v>
      </c>
      <c r="G3" s="12">
        <f aca="true" t="shared" si="3" ref="G3:G66">10^F3</f>
        <v>31152300.982620757</v>
      </c>
      <c r="H3" s="14">
        <f t="shared" si="0"/>
        <v>0.9921114962618075</v>
      </c>
      <c r="I3" s="15">
        <f aca="true" t="shared" si="4" ref="I3:I66">H3-1</f>
        <v>-0.007888503738192498</v>
      </c>
      <c r="J3" s="16"/>
      <c r="K3" s="59">
        <f aca="true" t="shared" si="5" ref="K3:K66">G3*D3</f>
        <v>31152300.982620757</v>
      </c>
    </row>
    <row r="4" spans="1:11" s="2" customFormat="1" ht="12.75">
      <c r="A4" s="11">
        <v>31400000</v>
      </c>
      <c r="B4" s="12">
        <f t="shared" si="1"/>
        <v>7.496929648073215</v>
      </c>
      <c r="C4" s="13">
        <v>100</v>
      </c>
      <c r="D4" s="12">
        <v>1</v>
      </c>
      <c r="E4" s="13">
        <v>12.27</v>
      </c>
      <c r="F4" s="13">
        <f t="shared" si="2"/>
        <v>7.535489290214196</v>
      </c>
      <c r="G4" s="12">
        <f t="shared" si="3"/>
        <v>34315417.74438348</v>
      </c>
      <c r="H4" s="14">
        <f t="shared" si="0"/>
        <v>1.0928476988657159</v>
      </c>
      <c r="I4" s="15">
        <f t="shared" si="4"/>
        <v>0.09284769886571587</v>
      </c>
      <c r="J4" s="16"/>
      <c r="K4" s="59">
        <f t="shared" si="5"/>
        <v>34315417.74438348</v>
      </c>
    </row>
    <row r="5" spans="1:11" s="2" customFormat="1" ht="12.75">
      <c r="A5" s="11">
        <v>31400000</v>
      </c>
      <c r="B5" s="12">
        <f t="shared" si="1"/>
        <v>7.496929648073215</v>
      </c>
      <c r="C5" s="13">
        <v>100</v>
      </c>
      <c r="D5" s="12">
        <v>1</v>
      </c>
      <c r="E5" s="13">
        <v>12.63</v>
      </c>
      <c r="F5" s="13">
        <f t="shared" si="2"/>
        <v>7.434691306173876</v>
      </c>
      <c r="G5" s="12">
        <f t="shared" si="3"/>
        <v>27207667.164918397</v>
      </c>
      <c r="H5" s="14">
        <f t="shared" si="0"/>
        <v>0.866486215443261</v>
      </c>
      <c r="I5" s="15">
        <f t="shared" si="4"/>
        <v>-0.133513784556739</v>
      </c>
      <c r="J5" s="16"/>
      <c r="K5" s="59">
        <f t="shared" si="5"/>
        <v>27207667.164918397</v>
      </c>
    </row>
    <row r="6" spans="1:11" s="2" customFormat="1" ht="12.75">
      <c r="A6" s="11">
        <v>31400000</v>
      </c>
      <c r="B6" s="12">
        <f t="shared" si="1"/>
        <v>7.496929648073215</v>
      </c>
      <c r="C6" s="13">
        <v>100</v>
      </c>
      <c r="D6" s="12">
        <v>1</v>
      </c>
      <c r="E6" s="13">
        <v>12.66</v>
      </c>
      <c r="F6" s="13">
        <f t="shared" si="2"/>
        <v>7.426291474170517</v>
      </c>
      <c r="G6" s="12">
        <f t="shared" si="3"/>
        <v>26686491.116832435</v>
      </c>
      <c r="H6" s="14">
        <f t="shared" si="0"/>
        <v>0.8498882521284215</v>
      </c>
      <c r="I6" s="15">
        <f t="shared" si="4"/>
        <v>-0.15011174787157855</v>
      </c>
      <c r="J6" s="16"/>
      <c r="K6" s="59">
        <f t="shared" si="5"/>
        <v>26686491.116832435</v>
      </c>
    </row>
    <row r="7" spans="1:11" s="2" customFormat="1" ht="12.75">
      <c r="A7" s="11">
        <v>31400000</v>
      </c>
      <c r="B7" s="12">
        <f t="shared" si="1"/>
        <v>7.496929648073215</v>
      </c>
      <c r="C7" s="13">
        <v>100</v>
      </c>
      <c r="D7" s="12">
        <v>1</v>
      </c>
      <c r="E7" s="13">
        <v>12.7</v>
      </c>
      <c r="F7" s="13">
        <f t="shared" si="2"/>
        <v>7.415091698166037</v>
      </c>
      <c r="G7" s="12">
        <f t="shared" si="3"/>
        <v>26007086.26177664</v>
      </c>
      <c r="H7" s="14">
        <f t="shared" si="0"/>
        <v>0.828251154833651</v>
      </c>
      <c r="I7" s="15">
        <f t="shared" si="4"/>
        <v>-0.17174884516634903</v>
      </c>
      <c r="J7" s="16"/>
      <c r="K7" s="59">
        <f t="shared" si="5"/>
        <v>26007086.26177664</v>
      </c>
    </row>
    <row r="8" spans="1:11" s="2" customFormat="1" ht="12.75">
      <c r="A8" s="11">
        <v>31400000</v>
      </c>
      <c r="B8" s="12">
        <f t="shared" si="1"/>
        <v>7.496929648073215</v>
      </c>
      <c r="C8" s="13">
        <v>100</v>
      </c>
      <c r="D8" s="12">
        <v>1</v>
      </c>
      <c r="E8" s="13">
        <v>12.62</v>
      </c>
      <c r="F8" s="13">
        <f t="shared" si="2"/>
        <v>7.437491250174998</v>
      </c>
      <c r="G8" s="12">
        <f t="shared" si="3"/>
        <v>27383644.63286575</v>
      </c>
      <c r="H8" s="14">
        <f t="shared" si="0"/>
        <v>0.8720905934033678</v>
      </c>
      <c r="I8" s="15">
        <f t="shared" si="4"/>
        <v>-0.1279094065966322</v>
      </c>
      <c r="J8" s="16"/>
      <c r="K8" s="59">
        <f t="shared" si="5"/>
        <v>27383644.63286575</v>
      </c>
    </row>
    <row r="9" spans="1:11" s="2" customFormat="1" ht="12.75">
      <c r="A9" s="11">
        <v>31400000</v>
      </c>
      <c r="B9" s="12">
        <f t="shared" si="1"/>
        <v>7.496929648073215</v>
      </c>
      <c r="C9" s="13">
        <v>100</v>
      </c>
      <c r="D9" s="12">
        <v>1</v>
      </c>
      <c r="E9" s="13">
        <v>12.61</v>
      </c>
      <c r="F9" s="13">
        <f t="shared" si="2"/>
        <v>7.440291194176117</v>
      </c>
      <c r="G9" s="12">
        <f t="shared" si="3"/>
        <v>27560760.311929747</v>
      </c>
      <c r="H9" s="14">
        <f t="shared" si="0"/>
        <v>0.8777312201251511</v>
      </c>
      <c r="I9" s="15">
        <f t="shared" si="4"/>
        <v>-0.12226877987484885</v>
      </c>
      <c r="J9" s="16"/>
      <c r="K9" s="59">
        <f t="shared" si="5"/>
        <v>27560760.311929747</v>
      </c>
    </row>
    <row r="10" spans="1:11" s="2" customFormat="1" ht="12.75">
      <c r="A10" s="11">
        <v>31400000</v>
      </c>
      <c r="B10" s="12">
        <f t="shared" si="1"/>
        <v>7.496929648073215</v>
      </c>
      <c r="C10" s="13">
        <v>100</v>
      </c>
      <c r="D10" s="12">
        <v>1</v>
      </c>
      <c r="E10" s="13">
        <v>12.58</v>
      </c>
      <c r="F10" s="13">
        <f t="shared" si="2"/>
        <v>7.448691026179477</v>
      </c>
      <c r="G10" s="12">
        <f t="shared" si="3"/>
        <v>28099010.4729844</v>
      </c>
      <c r="H10" s="14">
        <f t="shared" si="0"/>
        <v>0.8948729449995032</v>
      </c>
      <c r="I10" s="15">
        <f t="shared" si="4"/>
        <v>-0.1051270550004968</v>
      </c>
      <c r="J10" s="16"/>
      <c r="K10" s="59">
        <f t="shared" si="5"/>
        <v>28099010.4729844</v>
      </c>
    </row>
    <row r="11" spans="1:11" s="2" customFormat="1" ht="12.75">
      <c r="A11" s="11">
        <v>31400000</v>
      </c>
      <c r="B11" s="12">
        <f t="shared" si="1"/>
        <v>7.496929648073215</v>
      </c>
      <c r="C11" s="13">
        <v>100</v>
      </c>
      <c r="D11" s="12">
        <v>1</v>
      </c>
      <c r="E11" s="13">
        <v>12.65</v>
      </c>
      <c r="F11" s="13">
        <f t="shared" si="2"/>
        <v>7.429091418171637</v>
      </c>
      <c r="G11" s="12">
        <f t="shared" si="3"/>
        <v>26859097.65111094</v>
      </c>
      <c r="H11" s="14">
        <f t="shared" si="0"/>
        <v>0.8553852755130873</v>
      </c>
      <c r="I11" s="15">
        <f t="shared" si="4"/>
        <v>-0.1446147244869127</v>
      </c>
      <c r="J11" s="16"/>
      <c r="K11" s="59">
        <f t="shared" si="5"/>
        <v>26859097.65111094</v>
      </c>
    </row>
    <row r="12" spans="1:11" s="2" customFormat="1" ht="12.75">
      <c r="A12" s="11">
        <v>31400000</v>
      </c>
      <c r="B12" s="12">
        <f t="shared" si="1"/>
        <v>7.496929648073215</v>
      </c>
      <c r="C12" s="13">
        <v>100</v>
      </c>
      <c r="D12" s="12">
        <v>1</v>
      </c>
      <c r="E12" s="13">
        <v>12.58</v>
      </c>
      <c r="F12" s="13">
        <f t="shared" si="2"/>
        <v>7.448691026179477</v>
      </c>
      <c r="G12" s="12">
        <f t="shared" si="3"/>
        <v>28099010.4729844</v>
      </c>
      <c r="H12" s="14">
        <f t="shared" si="0"/>
        <v>0.8948729449995032</v>
      </c>
      <c r="I12" s="15">
        <f t="shared" si="4"/>
        <v>-0.1051270550004968</v>
      </c>
      <c r="J12" s="16"/>
      <c r="K12" s="59">
        <f t="shared" si="5"/>
        <v>28099010.4729844</v>
      </c>
    </row>
    <row r="13" spans="1:11" s="2" customFormat="1" ht="12.75">
      <c r="A13" s="17">
        <v>31400000</v>
      </c>
      <c r="B13" s="18">
        <f t="shared" si="1"/>
        <v>7.496929648073215</v>
      </c>
      <c r="C13" s="19">
        <v>100</v>
      </c>
      <c r="D13" s="18">
        <v>1</v>
      </c>
      <c r="E13" s="19">
        <v>12.33</v>
      </c>
      <c r="F13" s="19">
        <f t="shared" si="2"/>
        <v>7.518689626207476</v>
      </c>
      <c r="G13" s="18">
        <f t="shared" si="3"/>
        <v>33013352.280412454</v>
      </c>
      <c r="H13" s="20">
        <f t="shared" si="0"/>
        <v>1.0513806458730082</v>
      </c>
      <c r="I13" s="21">
        <f t="shared" si="4"/>
        <v>0.05138064587300817</v>
      </c>
      <c r="J13" s="22"/>
      <c r="K13" s="59">
        <f t="shared" si="5"/>
        <v>33013352.280412454</v>
      </c>
    </row>
    <row r="14" spans="1:11" s="2" customFormat="1" ht="12.75">
      <c r="A14" s="5">
        <v>31400000</v>
      </c>
      <c r="B14" s="6">
        <f t="shared" si="1"/>
        <v>7.496929648073215</v>
      </c>
      <c r="C14" s="7">
        <v>90</v>
      </c>
      <c r="D14" s="6">
        <v>1</v>
      </c>
      <c r="E14" s="7">
        <v>12.62</v>
      </c>
      <c r="F14" s="7">
        <f t="shared" si="2"/>
        <v>7.437491250174998</v>
      </c>
      <c r="G14" s="6">
        <f t="shared" si="3"/>
        <v>27383644.63286575</v>
      </c>
      <c r="H14" s="8">
        <f t="shared" si="0"/>
        <v>0.8720905934033678</v>
      </c>
      <c r="I14" s="9">
        <f t="shared" si="4"/>
        <v>-0.1279094065966322</v>
      </c>
      <c r="J14" s="10">
        <f>STDEV(G14:G25)/AVERAGE(G14:G25)</f>
        <v>0.03712575472641273</v>
      </c>
      <c r="K14" s="59">
        <f t="shared" si="5"/>
        <v>27383644.63286575</v>
      </c>
    </row>
    <row r="15" spans="1:11" s="2" customFormat="1" ht="12.75">
      <c r="A15" s="11">
        <v>31400000</v>
      </c>
      <c r="B15" s="12">
        <f t="shared" si="1"/>
        <v>7.496929648073215</v>
      </c>
      <c r="C15" s="13">
        <v>90</v>
      </c>
      <c r="D15" s="12">
        <v>1</v>
      </c>
      <c r="E15" s="13">
        <v>12.58</v>
      </c>
      <c r="F15" s="13">
        <f t="shared" si="2"/>
        <v>7.448691026179477</v>
      </c>
      <c r="G15" s="12">
        <f t="shared" si="3"/>
        <v>28099010.4729844</v>
      </c>
      <c r="H15" s="14">
        <f t="shared" si="0"/>
        <v>0.8948729449995032</v>
      </c>
      <c r="I15" s="15">
        <f t="shared" si="4"/>
        <v>-0.1051270550004968</v>
      </c>
      <c r="J15" s="16"/>
      <c r="K15" s="59">
        <f t="shared" si="5"/>
        <v>28099010.4729844</v>
      </c>
    </row>
    <row r="16" spans="1:11" s="2" customFormat="1" ht="12.75">
      <c r="A16" s="11">
        <v>31400000</v>
      </c>
      <c r="B16" s="12">
        <f t="shared" si="1"/>
        <v>7.496929648073215</v>
      </c>
      <c r="C16" s="13">
        <v>90</v>
      </c>
      <c r="D16" s="12">
        <v>1</v>
      </c>
      <c r="E16" s="13">
        <v>12.6</v>
      </c>
      <c r="F16" s="13">
        <f t="shared" si="2"/>
        <v>7.443091138177237</v>
      </c>
      <c r="G16" s="12">
        <f t="shared" si="3"/>
        <v>27739021.563987706</v>
      </c>
      <c r="H16" s="14">
        <f t="shared" si="0"/>
        <v>0.8834083300633028</v>
      </c>
      <c r="I16" s="15">
        <f t="shared" si="4"/>
        <v>-0.11659166993669723</v>
      </c>
      <c r="J16" s="16"/>
      <c r="K16" s="59">
        <f t="shared" si="5"/>
        <v>27739021.563987706</v>
      </c>
    </row>
    <row r="17" spans="1:11" s="2" customFormat="1" ht="12.75">
      <c r="A17" s="11">
        <v>31400000</v>
      </c>
      <c r="B17" s="12">
        <f t="shared" si="1"/>
        <v>7.496929648073215</v>
      </c>
      <c r="C17" s="13">
        <v>90</v>
      </c>
      <c r="D17" s="12">
        <v>1</v>
      </c>
      <c r="E17" s="13">
        <v>12.6</v>
      </c>
      <c r="F17" s="13">
        <f t="shared" si="2"/>
        <v>7.443091138177237</v>
      </c>
      <c r="G17" s="12">
        <f t="shared" si="3"/>
        <v>27739021.563987706</v>
      </c>
      <c r="H17" s="14">
        <f t="shared" si="0"/>
        <v>0.8834083300633028</v>
      </c>
      <c r="I17" s="15">
        <f t="shared" si="4"/>
        <v>-0.11659166993669723</v>
      </c>
      <c r="J17" s="16"/>
      <c r="K17" s="59">
        <f t="shared" si="5"/>
        <v>27739021.563987706</v>
      </c>
    </row>
    <row r="18" spans="1:11" s="2" customFormat="1" ht="12.75">
      <c r="A18" s="11">
        <v>31400000</v>
      </c>
      <c r="B18" s="12">
        <f t="shared" si="1"/>
        <v>7.496929648073215</v>
      </c>
      <c r="C18" s="13">
        <v>90</v>
      </c>
      <c r="D18" s="12">
        <v>1</v>
      </c>
      <c r="E18" s="13">
        <v>12.56</v>
      </c>
      <c r="F18" s="13">
        <f t="shared" si="2"/>
        <v>7.4542909141817155</v>
      </c>
      <c r="G18" s="12">
        <f t="shared" si="3"/>
        <v>28463671.212755416</v>
      </c>
      <c r="H18" s="14">
        <f t="shared" si="0"/>
        <v>0.906486344355268</v>
      </c>
      <c r="I18" s="15">
        <f t="shared" si="4"/>
        <v>-0.09351365564473202</v>
      </c>
      <c r="J18" s="16"/>
      <c r="K18" s="59">
        <f t="shared" si="5"/>
        <v>28463671.212755416</v>
      </c>
    </row>
    <row r="19" spans="1:11" s="2" customFormat="1" ht="12.75">
      <c r="A19" s="11">
        <v>31400000</v>
      </c>
      <c r="B19" s="12">
        <f t="shared" si="1"/>
        <v>7.496929648073215</v>
      </c>
      <c r="C19" s="13">
        <v>90</v>
      </c>
      <c r="D19" s="12">
        <v>1</v>
      </c>
      <c r="E19" s="13">
        <v>12.62</v>
      </c>
      <c r="F19" s="13">
        <f t="shared" si="2"/>
        <v>7.437491250174998</v>
      </c>
      <c r="G19" s="12">
        <f t="shared" si="3"/>
        <v>27383644.63286575</v>
      </c>
      <c r="H19" s="14">
        <f t="shared" si="0"/>
        <v>0.8720905934033678</v>
      </c>
      <c r="I19" s="15">
        <f t="shared" si="4"/>
        <v>-0.1279094065966322</v>
      </c>
      <c r="J19" s="16"/>
      <c r="K19" s="59">
        <f t="shared" si="5"/>
        <v>27383644.63286575</v>
      </c>
    </row>
    <row r="20" spans="1:11" s="2" customFormat="1" ht="12.75">
      <c r="A20" s="11">
        <v>31400000</v>
      </c>
      <c r="B20" s="12">
        <f t="shared" si="1"/>
        <v>7.496929648073215</v>
      </c>
      <c r="C20" s="13">
        <v>90</v>
      </c>
      <c r="D20" s="12">
        <v>1</v>
      </c>
      <c r="E20" s="13">
        <v>12.53</v>
      </c>
      <c r="F20" s="13">
        <f t="shared" si="2"/>
        <v>7.462690746185076</v>
      </c>
      <c r="G20" s="12">
        <f t="shared" si="3"/>
        <v>29019554.847353145</v>
      </c>
      <c r="H20" s="14">
        <f t="shared" si="0"/>
        <v>0.9241896448201639</v>
      </c>
      <c r="I20" s="15">
        <f t="shared" si="4"/>
        <v>-0.07581035517983614</v>
      </c>
      <c r="J20" s="16"/>
      <c r="K20" s="59">
        <f t="shared" si="5"/>
        <v>29019554.847353145</v>
      </c>
    </row>
    <row r="21" spans="1:11" s="2" customFormat="1" ht="12.75">
      <c r="A21" s="11">
        <v>31400000</v>
      </c>
      <c r="B21" s="12">
        <f t="shared" si="1"/>
        <v>7.496929648073215</v>
      </c>
      <c r="C21" s="13">
        <v>90</v>
      </c>
      <c r="D21" s="12">
        <v>1</v>
      </c>
      <c r="E21" s="13">
        <v>12.53</v>
      </c>
      <c r="F21" s="13">
        <f t="shared" si="2"/>
        <v>7.462690746185076</v>
      </c>
      <c r="G21" s="12">
        <f t="shared" si="3"/>
        <v>29019554.847353145</v>
      </c>
      <c r="H21" s="14">
        <f t="shared" si="0"/>
        <v>0.9241896448201639</v>
      </c>
      <c r="I21" s="15">
        <f t="shared" si="4"/>
        <v>-0.07581035517983614</v>
      </c>
      <c r="J21" s="16"/>
      <c r="K21" s="59">
        <f t="shared" si="5"/>
        <v>29019554.847353145</v>
      </c>
    </row>
    <row r="22" spans="1:11" s="2" customFormat="1" ht="12.75">
      <c r="A22" s="11">
        <v>31400000</v>
      </c>
      <c r="B22" s="12">
        <f t="shared" si="1"/>
        <v>7.496929648073215</v>
      </c>
      <c r="C22" s="13">
        <v>90</v>
      </c>
      <c r="D22" s="12">
        <v>1</v>
      </c>
      <c r="E22" s="13">
        <v>12.49</v>
      </c>
      <c r="F22" s="13">
        <f t="shared" si="2"/>
        <v>7.4738905221895555</v>
      </c>
      <c r="G22" s="12">
        <f t="shared" si="3"/>
        <v>29777656.93754488</v>
      </c>
      <c r="H22" s="14">
        <f t="shared" si="0"/>
        <v>0.9483330234886904</v>
      </c>
      <c r="I22" s="15">
        <f t="shared" si="4"/>
        <v>-0.05166697651130958</v>
      </c>
      <c r="J22" s="16"/>
      <c r="K22" s="59">
        <f t="shared" si="5"/>
        <v>29777656.93754488</v>
      </c>
    </row>
    <row r="23" spans="1:11" s="2" customFormat="1" ht="12.75">
      <c r="A23" s="11">
        <v>31400000</v>
      </c>
      <c r="B23" s="12">
        <f t="shared" si="1"/>
        <v>7.496929648073215</v>
      </c>
      <c r="C23" s="13">
        <v>90</v>
      </c>
      <c r="D23" s="12">
        <v>1</v>
      </c>
      <c r="E23" s="13">
        <v>12.44</v>
      </c>
      <c r="F23" s="13">
        <f t="shared" si="2"/>
        <v>7.4878902421951565</v>
      </c>
      <c r="G23" s="12">
        <f t="shared" si="3"/>
        <v>30753195.012172215</v>
      </c>
      <c r="H23" s="14">
        <f t="shared" si="0"/>
        <v>0.9794011150373316</v>
      </c>
      <c r="I23" s="15">
        <f t="shared" si="4"/>
        <v>-0.020598884962668373</v>
      </c>
      <c r="J23" s="16"/>
      <c r="K23" s="59">
        <f t="shared" si="5"/>
        <v>30753195.012172215</v>
      </c>
    </row>
    <row r="24" spans="1:11" s="2" customFormat="1" ht="12.75">
      <c r="A24" s="11">
        <v>31400000</v>
      </c>
      <c r="B24" s="12">
        <f t="shared" si="1"/>
        <v>7.496929648073215</v>
      </c>
      <c r="C24" s="13">
        <v>90</v>
      </c>
      <c r="D24" s="12">
        <v>1</v>
      </c>
      <c r="E24" s="13">
        <v>12.55</v>
      </c>
      <c r="F24" s="13">
        <f t="shared" si="2"/>
        <v>7.457090858182836</v>
      </c>
      <c r="G24" s="12">
        <f t="shared" si="3"/>
        <v>28647772.43533157</v>
      </c>
      <c r="H24" s="14">
        <f t="shared" si="0"/>
        <v>0.9123494406156551</v>
      </c>
      <c r="I24" s="15">
        <f t="shared" si="4"/>
        <v>-0.08765055938434485</v>
      </c>
      <c r="J24" s="16"/>
      <c r="K24" s="59">
        <f t="shared" si="5"/>
        <v>28647772.43533157</v>
      </c>
    </row>
    <row r="25" spans="1:11" s="2" customFormat="1" ht="12.75">
      <c r="A25" s="17">
        <v>31400000</v>
      </c>
      <c r="B25" s="18">
        <f t="shared" si="1"/>
        <v>7.496929648073215</v>
      </c>
      <c r="C25" s="19">
        <v>90</v>
      </c>
      <c r="D25" s="18">
        <v>1</v>
      </c>
      <c r="E25" s="19">
        <v>12.49</v>
      </c>
      <c r="F25" s="19">
        <f t="shared" si="2"/>
        <v>7.4738905221895555</v>
      </c>
      <c r="G25" s="18">
        <f t="shared" si="3"/>
        <v>29777656.93754488</v>
      </c>
      <c r="H25" s="20">
        <f t="shared" si="0"/>
        <v>0.9483330234886904</v>
      </c>
      <c r="I25" s="21">
        <f t="shared" si="4"/>
        <v>-0.05166697651130958</v>
      </c>
      <c r="J25" s="22"/>
      <c r="K25" s="59">
        <f t="shared" si="5"/>
        <v>29777656.93754488</v>
      </c>
    </row>
    <row r="26" spans="1:11" s="2" customFormat="1" ht="12.75">
      <c r="A26" s="5">
        <v>31400000</v>
      </c>
      <c r="B26" s="6">
        <f t="shared" si="1"/>
        <v>7.496929648073215</v>
      </c>
      <c r="C26" s="7">
        <v>80</v>
      </c>
      <c r="D26" s="6">
        <v>1</v>
      </c>
      <c r="E26" s="7">
        <v>12.65</v>
      </c>
      <c r="F26" s="7">
        <f t="shared" si="2"/>
        <v>7.429091418171637</v>
      </c>
      <c r="G26" s="6">
        <f t="shared" si="3"/>
        <v>26859097.65111094</v>
      </c>
      <c r="H26" s="8">
        <f t="shared" si="0"/>
        <v>0.8553852755130873</v>
      </c>
      <c r="I26" s="9">
        <f t="shared" si="4"/>
        <v>-0.1446147244869127</v>
      </c>
      <c r="J26" s="10">
        <f>STDEV(G26:G37)/AVERAGE(G26:G37)</f>
        <v>0.07701166434513416</v>
      </c>
      <c r="K26" s="59">
        <f t="shared" si="5"/>
        <v>26859097.65111094</v>
      </c>
    </row>
    <row r="27" spans="1:11" s="2" customFormat="1" ht="12.75">
      <c r="A27" s="11">
        <v>31400000</v>
      </c>
      <c r="B27" s="12">
        <f t="shared" si="1"/>
        <v>7.496929648073215</v>
      </c>
      <c r="C27" s="13">
        <v>80</v>
      </c>
      <c r="D27" s="12">
        <v>1</v>
      </c>
      <c r="E27" s="13">
        <v>12.58</v>
      </c>
      <c r="F27" s="13">
        <f t="shared" si="2"/>
        <v>7.448691026179477</v>
      </c>
      <c r="G27" s="12">
        <f t="shared" si="3"/>
        <v>28099010.4729844</v>
      </c>
      <c r="H27" s="14">
        <f t="shared" si="0"/>
        <v>0.8948729449995032</v>
      </c>
      <c r="I27" s="15">
        <f t="shared" si="4"/>
        <v>-0.1051270550004968</v>
      </c>
      <c r="J27" s="16"/>
      <c r="K27" s="59">
        <f t="shared" si="5"/>
        <v>28099010.4729844</v>
      </c>
    </row>
    <row r="28" spans="1:11" s="2" customFormat="1" ht="12.75">
      <c r="A28" s="11">
        <v>31400000</v>
      </c>
      <c r="B28" s="12">
        <f t="shared" si="1"/>
        <v>7.496929648073215</v>
      </c>
      <c r="C28" s="13">
        <v>80</v>
      </c>
      <c r="D28" s="12">
        <v>1</v>
      </c>
      <c r="E28" s="13">
        <v>12.51</v>
      </c>
      <c r="F28" s="13">
        <f t="shared" si="2"/>
        <v>7.4682906341873165</v>
      </c>
      <c r="G28" s="12">
        <f t="shared" si="3"/>
        <v>29396162.142782442</v>
      </c>
      <c r="H28" s="14">
        <f t="shared" si="0"/>
        <v>0.9361835077319249</v>
      </c>
      <c r="I28" s="15">
        <f t="shared" si="4"/>
        <v>-0.06381649226807506</v>
      </c>
      <c r="J28" s="16"/>
      <c r="K28" s="59">
        <f t="shared" si="5"/>
        <v>29396162.142782442</v>
      </c>
    </row>
    <row r="29" spans="1:11" s="2" customFormat="1" ht="12.75">
      <c r="A29" s="11">
        <v>31400000</v>
      </c>
      <c r="B29" s="12">
        <f t="shared" si="1"/>
        <v>7.496929648073215</v>
      </c>
      <c r="C29" s="13">
        <v>80</v>
      </c>
      <c r="D29" s="12">
        <v>1</v>
      </c>
      <c r="E29" s="13">
        <v>12.88</v>
      </c>
      <c r="F29" s="13">
        <f t="shared" si="2"/>
        <v>7.364692706145877</v>
      </c>
      <c r="G29" s="12">
        <f t="shared" si="3"/>
        <v>23157555.104336154</v>
      </c>
      <c r="H29" s="14">
        <f t="shared" si="0"/>
        <v>0.7375017549151641</v>
      </c>
      <c r="I29" s="15">
        <f t="shared" si="4"/>
        <v>-0.2624982450848359</v>
      </c>
      <c r="J29" s="16"/>
      <c r="K29" s="59">
        <f t="shared" si="5"/>
        <v>23157555.104336154</v>
      </c>
    </row>
    <row r="30" spans="1:11" s="2" customFormat="1" ht="12.75">
      <c r="A30" s="11">
        <v>31400000</v>
      </c>
      <c r="B30" s="12">
        <f t="shared" si="1"/>
        <v>7.496929648073215</v>
      </c>
      <c r="C30" s="13">
        <v>80</v>
      </c>
      <c r="D30" s="12">
        <v>1</v>
      </c>
      <c r="E30" s="13">
        <v>12.89</v>
      </c>
      <c r="F30" s="13">
        <f t="shared" si="2"/>
        <v>7.361892762144757</v>
      </c>
      <c r="G30" s="12">
        <f t="shared" si="3"/>
        <v>23008736.056844607</v>
      </c>
      <c r="H30" s="14">
        <f t="shared" si="0"/>
        <v>0.7327622948039684</v>
      </c>
      <c r="I30" s="15">
        <f t="shared" si="4"/>
        <v>-0.2672377051960316</v>
      </c>
      <c r="J30" s="16"/>
      <c r="K30" s="59">
        <f t="shared" si="5"/>
        <v>23008736.056844607</v>
      </c>
    </row>
    <row r="31" spans="1:11" s="2" customFormat="1" ht="12.75">
      <c r="A31" s="11">
        <v>31400000</v>
      </c>
      <c r="B31" s="12">
        <f t="shared" si="1"/>
        <v>7.496929648073215</v>
      </c>
      <c r="C31" s="13">
        <v>80</v>
      </c>
      <c r="D31" s="12">
        <v>1</v>
      </c>
      <c r="E31" s="13">
        <v>12.82</v>
      </c>
      <c r="F31" s="13">
        <f t="shared" si="2"/>
        <v>7.381492370152597</v>
      </c>
      <c r="G31" s="12">
        <f t="shared" si="3"/>
        <v>24070902.300199542</v>
      </c>
      <c r="H31" s="14">
        <f t="shared" si="0"/>
        <v>0.7665892452292847</v>
      </c>
      <c r="I31" s="15">
        <f t="shared" si="4"/>
        <v>-0.23341075477071527</v>
      </c>
      <c r="J31" s="16"/>
      <c r="K31" s="59">
        <f t="shared" si="5"/>
        <v>24070902.300199542</v>
      </c>
    </row>
    <row r="32" spans="1:11" s="2" customFormat="1" ht="12.75">
      <c r="A32" s="11">
        <v>31400000</v>
      </c>
      <c r="B32" s="12">
        <f t="shared" si="1"/>
        <v>7.496929648073215</v>
      </c>
      <c r="C32" s="13">
        <v>80</v>
      </c>
      <c r="D32" s="12">
        <v>1</v>
      </c>
      <c r="E32" s="13">
        <v>12.78</v>
      </c>
      <c r="F32" s="13">
        <f t="shared" si="2"/>
        <v>7.392692146157077</v>
      </c>
      <c r="G32" s="12">
        <f t="shared" si="3"/>
        <v>24699726.60307291</v>
      </c>
      <c r="H32" s="14">
        <f t="shared" si="0"/>
        <v>0.78661549691315</v>
      </c>
      <c r="I32" s="15">
        <f t="shared" si="4"/>
        <v>-0.21338450308684997</v>
      </c>
      <c r="J32" s="16"/>
      <c r="K32" s="59">
        <f t="shared" si="5"/>
        <v>24699726.60307291</v>
      </c>
    </row>
    <row r="33" spans="1:11" s="2" customFormat="1" ht="12.75">
      <c r="A33" s="11">
        <v>31400000</v>
      </c>
      <c r="B33" s="12">
        <f t="shared" si="1"/>
        <v>7.496929648073215</v>
      </c>
      <c r="C33" s="13">
        <v>80</v>
      </c>
      <c r="D33" s="12">
        <v>1</v>
      </c>
      <c r="E33" s="13">
        <v>12.69</v>
      </c>
      <c r="F33" s="13">
        <f t="shared" si="2"/>
        <v>7.417891642167158</v>
      </c>
      <c r="G33" s="12">
        <f t="shared" si="3"/>
        <v>26175298.448484693</v>
      </c>
      <c r="H33" s="14">
        <f t="shared" si="0"/>
        <v>0.8336082308434616</v>
      </c>
      <c r="I33" s="15">
        <f t="shared" si="4"/>
        <v>-0.16639176915653842</v>
      </c>
      <c r="J33" s="16"/>
      <c r="K33" s="59">
        <f t="shared" si="5"/>
        <v>26175298.448484693</v>
      </c>
    </row>
    <row r="34" spans="1:11" s="2" customFormat="1" ht="12.75">
      <c r="A34" s="11">
        <v>31400000</v>
      </c>
      <c r="B34" s="12">
        <f t="shared" si="1"/>
        <v>7.496929648073215</v>
      </c>
      <c r="C34" s="13">
        <v>80</v>
      </c>
      <c r="D34" s="12">
        <v>1</v>
      </c>
      <c r="E34" s="13">
        <v>12.62</v>
      </c>
      <c r="F34" s="13">
        <f t="shared" si="2"/>
        <v>7.437491250174998</v>
      </c>
      <c r="G34" s="12">
        <f t="shared" si="3"/>
        <v>27383644.63286575</v>
      </c>
      <c r="H34" s="14">
        <f t="shared" si="0"/>
        <v>0.8720905934033678</v>
      </c>
      <c r="I34" s="15">
        <f t="shared" si="4"/>
        <v>-0.1279094065966322</v>
      </c>
      <c r="J34" s="16"/>
      <c r="K34" s="59">
        <f t="shared" si="5"/>
        <v>27383644.63286575</v>
      </c>
    </row>
    <row r="35" spans="1:11" s="2" customFormat="1" ht="12.75">
      <c r="A35" s="11">
        <v>31400000</v>
      </c>
      <c r="B35" s="12">
        <f t="shared" si="1"/>
        <v>7.496929648073215</v>
      </c>
      <c r="C35" s="13">
        <v>80</v>
      </c>
      <c r="D35" s="12">
        <v>1</v>
      </c>
      <c r="E35" s="13">
        <v>12.76</v>
      </c>
      <c r="F35" s="13">
        <f t="shared" si="2"/>
        <v>7.398292034159318</v>
      </c>
      <c r="G35" s="12">
        <f t="shared" si="3"/>
        <v>25020272.43097264</v>
      </c>
      <c r="H35" s="14">
        <f t="shared" si="0"/>
        <v>0.7968239627698293</v>
      </c>
      <c r="I35" s="15">
        <f t="shared" si="4"/>
        <v>-0.20317603723017075</v>
      </c>
      <c r="J35" s="16"/>
      <c r="K35" s="59">
        <f t="shared" si="5"/>
        <v>25020272.43097264</v>
      </c>
    </row>
    <row r="36" spans="1:11" s="2" customFormat="1" ht="12.75">
      <c r="A36" s="11">
        <v>31400000</v>
      </c>
      <c r="B36" s="12">
        <f t="shared" si="1"/>
        <v>7.496929648073215</v>
      </c>
      <c r="C36" s="13">
        <v>80</v>
      </c>
      <c r="D36" s="12">
        <v>1</v>
      </c>
      <c r="E36" s="13">
        <v>12.62</v>
      </c>
      <c r="F36" s="13">
        <f t="shared" si="2"/>
        <v>7.437491250174998</v>
      </c>
      <c r="G36" s="12">
        <f t="shared" si="3"/>
        <v>27383644.63286575</v>
      </c>
      <c r="H36" s="14">
        <f t="shared" si="0"/>
        <v>0.8720905934033678</v>
      </c>
      <c r="I36" s="15">
        <f t="shared" si="4"/>
        <v>-0.1279094065966322</v>
      </c>
      <c r="J36" s="16"/>
      <c r="K36" s="59">
        <f t="shared" si="5"/>
        <v>27383644.63286575</v>
      </c>
    </row>
    <row r="37" spans="1:11" s="2" customFormat="1" ht="12.75">
      <c r="A37" s="17">
        <v>31400000</v>
      </c>
      <c r="B37" s="18">
        <f t="shared" si="1"/>
        <v>7.496929648073215</v>
      </c>
      <c r="C37" s="19">
        <v>80</v>
      </c>
      <c r="D37" s="18">
        <v>1</v>
      </c>
      <c r="E37" s="19">
        <v>12.69</v>
      </c>
      <c r="F37" s="19">
        <f t="shared" si="2"/>
        <v>7.417891642167158</v>
      </c>
      <c r="G37" s="18">
        <f t="shared" si="3"/>
        <v>26175298.448484693</v>
      </c>
      <c r="H37" s="20">
        <f t="shared" si="0"/>
        <v>0.8336082308434616</v>
      </c>
      <c r="I37" s="21">
        <f t="shared" si="4"/>
        <v>-0.16639176915653842</v>
      </c>
      <c r="J37" s="22"/>
      <c r="K37" s="59">
        <f t="shared" si="5"/>
        <v>26175298.448484693</v>
      </c>
    </row>
    <row r="38" spans="1:11" s="2" customFormat="1" ht="12.75">
      <c r="A38" s="5">
        <v>31400000</v>
      </c>
      <c r="B38" s="6">
        <f t="shared" si="1"/>
        <v>7.496929648073215</v>
      </c>
      <c r="C38" s="7">
        <v>70</v>
      </c>
      <c r="D38" s="6">
        <v>1</v>
      </c>
      <c r="E38" s="7">
        <v>12.46</v>
      </c>
      <c r="F38" s="7">
        <f t="shared" si="2"/>
        <v>7.482290354192916</v>
      </c>
      <c r="G38" s="6">
        <f t="shared" si="3"/>
        <v>30359202.165654063</v>
      </c>
      <c r="H38" s="8">
        <f t="shared" si="0"/>
        <v>0.966853572154588</v>
      </c>
      <c r="I38" s="9">
        <f t="shared" si="4"/>
        <v>-0.033146427845411996</v>
      </c>
      <c r="J38" s="10">
        <f>STDEV(G38:G49)/AVERAGE(G38:G49)</f>
        <v>0.10394279799058441</v>
      </c>
      <c r="K38" s="59">
        <f t="shared" si="5"/>
        <v>30359202.165654063</v>
      </c>
    </row>
    <row r="39" spans="1:11" s="2" customFormat="1" ht="12.75">
      <c r="A39" s="11">
        <v>31400000</v>
      </c>
      <c r="B39" s="12">
        <f t="shared" si="1"/>
        <v>7.496929648073215</v>
      </c>
      <c r="C39" s="13">
        <v>70</v>
      </c>
      <c r="D39" s="12">
        <v>1</v>
      </c>
      <c r="E39" s="13">
        <v>12.3</v>
      </c>
      <c r="F39" s="13">
        <f t="shared" si="2"/>
        <v>7.527089458210836</v>
      </c>
      <c r="G39" s="12">
        <f t="shared" si="3"/>
        <v>33658089.28986974</v>
      </c>
      <c r="H39" s="14">
        <f t="shared" si="0"/>
        <v>1.0719136716519027</v>
      </c>
      <c r="I39" s="15">
        <f t="shared" si="4"/>
        <v>0.07191367165190266</v>
      </c>
      <c r="J39" s="16"/>
      <c r="K39" s="59">
        <f t="shared" si="5"/>
        <v>33658089.28986974</v>
      </c>
    </row>
    <row r="40" spans="1:11" s="2" customFormat="1" ht="12.75">
      <c r="A40" s="11">
        <v>31400000</v>
      </c>
      <c r="B40" s="12">
        <f t="shared" si="1"/>
        <v>7.496929648073215</v>
      </c>
      <c r="C40" s="13">
        <v>70</v>
      </c>
      <c r="D40" s="12">
        <v>1</v>
      </c>
      <c r="E40" s="13">
        <v>12.32</v>
      </c>
      <c r="F40" s="13">
        <f t="shared" si="2"/>
        <v>7.521489570208596</v>
      </c>
      <c r="G40" s="12">
        <f t="shared" si="3"/>
        <v>33226880.551967047</v>
      </c>
      <c r="H40" s="14">
        <f t="shared" si="0"/>
        <v>1.0581809092983137</v>
      </c>
      <c r="I40" s="15">
        <f t="shared" si="4"/>
        <v>0.058180909298313654</v>
      </c>
      <c r="J40" s="16"/>
      <c r="K40" s="59">
        <f t="shared" si="5"/>
        <v>33226880.551967047</v>
      </c>
    </row>
    <row r="41" spans="1:11" s="2" customFormat="1" ht="12.75">
      <c r="A41" s="11">
        <v>31400000</v>
      </c>
      <c r="B41" s="12">
        <f t="shared" si="1"/>
        <v>7.496929648073215</v>
      </c>
      <c r="C41" s="13">
        <v>70</v>
      </c>
      <c r="D41" s="12">
        <v>1</v>
      </c>
      <c r="E41" s="13">
        <v>12.55</v>
      </c>
      <c r="F41" s="13">
        <f t="shared" si="2"/>
        <v>7.457090858182836</v>
      </c>
      <c r="G41" s="12">
        <f t="shared" si="3"/>
        <v>28647772.43533157</v>
      </c>
      <c r="H41" s="14">
        <f t="shared" si="0"/>
        <v>0.9123494406156551</v>
      </c>
      <c r="I41" s="15">
        <f t="shared" si="4"/>
        <v>-0.08765055938434485</v>
      </c>
      <c r="J41" s="16"/>
      <c r="K41" s="59">
        <f t="shared" si="5"/>
        <v>28647772.43533157</v>
      </c>
    </row>
    <row r="42" spans="1:11" s="2" customFormat="1" ht="12.75">
      <c r="A42" s="11">
        <v>31400000</v>
      </c>
      <c r="B42" s="12">
        <f t="shared" si="1"/>
        <v>7.496929648073215</v>
      </c>
      <c r="C42" s="13">
        <v>70</v>
      </c>
      <c r="D42" s="12">
        <v>1</v>
      </c>
      <c r="E42" s="13">
        <v>12.52</v>
      </c>
      <c r="F42" s="13">
        <f t="shared" si="2"/>
        <v>7.465490690186196</v>
      </c>
      <c r="G42" s="12">
        <f t="shared" si="3"/>
        <v>29207251.4900694</v>
      </c>
      <c r="H42" s="14">
        <f t="shared" si="0"/>
        <v>0.9301672449066688</v>
      </c>
      <c r="I42" s="15">
        <f t="shared" si="4"/>
        <v>-0.0698327550933312</v>
      </c>
      <c r="J42" s="16"/>
      <c r="K42" s="59">
        <f t="shared" si="5"/>
        <v>29207251.4900694</v>
      </c>
    </row>
    <row r="43" spans="1:11" s="2" customFormat="1" ht="12.75">
      <c r="A43" s="11">
        <v>31400000</v>
      </c>
      <c r="B43" s="12">
        <f t="shared" si="1"/>
        <v>7.496929648073215</v>
      </c>
      <c r="C43" s="13">
        <v>70</v>
      </c>
      <c r="D43" s="12">
        <v>1</v>
      </c>
      <c r="E43" s="13">
        <v>12.59</v>
      </c>
      <c r="F43" s="13">
        <f t="shared" si="2"/>
        <v>7.445891082178357</v>
      </c>
      <c r="G43" s="12">
        <f t="shared" si="3"/>
        <v>27918435.798533387</v>
      </c>
      <c r="H43" s="14">
        <f t="shared" si="0"/>
        <v>0.8891221591889614</v>
      </c>
      <c r="I43" s="15">
        <f t="shared" si="4"/>
        <v>-0.11087784081103857</v>
      </c>
      <c r="J43" s="16"/>
      <c r="K43" s="59">
        <f t="shared" si="5"/>
        <v>27918435.798533387</v>
      </c>
    </row>
    <row r="44" spans="1:11" s="2" customFormat="1" ht="12.75">
      <c r="A44" s="11">
        <v>31400000</v>
      </c>
      <c r="B44" s="12">
        <f t="shared" si="1"/>
        <v>7.496929648073215</v>
      </c>
      <c r="C44" s="13">
        <v>70</v>
      </c>
      <c r="D44" s="12">
        <v>1</v>
      </c>
      <c r="E44" s="13">
        <v>12.68</v>
      </c>
      <c r="F44" s="13">
        <f t="shared" si="2"/>
        <v>7.420691586168277</v>
      </c>
      <c r="G44" s="12">
        <f t="shared" si="3"/>
        <v>26344598.62096208</v>
      </c>
      <c r="H44" s="14">
        <f t="shared" si="0"/>
        <v>0.8389999560815949</v>
      </c>
      <c r="I44" s="15">
        <f t="shared" si="4"/>
        <v>-0.16100004391840506</v>
      </c>
      <c r="J44" s="16"/>
      <c r="K44" s="59">
        <f t="shared" si="5"/>
        <v>26344598.62096208</v>
      </c>
    </row>
    <row r="45" spans="1:11" s="2" customFormat="1" ht="12.75">
      <c r="A45" s="11">
        <v>31400000</v>
      </c>
      <c r="B45" s="12">
        <f t="shared" si="1"/>
        <v>7.496929648073215</v>
      </c>
      <c r="C45" s="13">
        <v>70</v>
      </c>
      <c r="D45" s="12">
        <v>1</v>
      </c>
      <c r="E45" s="13">
        <v>12.57</v>
      </c>
      <c r="F45" s="13">
        <f t="shared" si="2"/>
        <v>7.451490970180597</v>
      </c>
      <c r="G45" s="12">
        <f t="shared" si="3"/>
        <v>28280753.092992447</v>
      </c>
      <c r="H45" s="14">
        <f t="shared" si="0"/>
        <v>0.9006609265284219</v>
      </c>
      <c r="I45" s="15">
        <f t="shared" si="4"/>
        <v>-0.09933907347157811</v>
      </c>
      <c r="J45" s="16"/>
      <c r="K45" s="59">
        <f t="shared" si="5"/>
        <v>28280753.092992447</v>
      </c>
    </row>
    <row r="46" spans="1:11" s="2" customFormat="1" ht="12.75">
      <c r="A46" s="11">
        <v>31400000</v>
      </c>
      <c r="B46" s="12">
        <f t="shared" si="1"/>
        <v>7.496929648073215</v>
      </c>
      <c r="C46" s="13">
        <v>70</v>
      </c>
      <c r="D46" s="12">
        <v>1</v>
      </c>
      <c r="E46" s="13">
        <v>12.63</v>
      </c>
      <c r="F46" s="13">
        <f t="shared" si="2"/>
        <v>7.434691306173876</v>
      </c>
      <c r="G46" s="12">
        <f t="shared" si="3"/>
        <v>27207667.164918397</v>
      </c>
      <c r="H46" s="14">
        <f t="shared" si="0"/>
        <v>0.866486215443261</v>
      </c>
      <c r="I46" s="15">
        <f t="shared" si="4"/>
        <v>-0.133513784556739</v>
      </c>
      <c r="J46" s="16"/>
      <c r="K46" s="59">
        <f t="shared" si="5"/>
        <v>27207667.164918397</v>
      </c>
    </row>
    <row r="47" spans="1:11" s="2" customFormat="1" ht="12.75">
      <c r="A47" s="11">
        <v>31400000</v>
      </c>
      <c r="B47" s="12">
        <f t="shared" si="1"/>
        <v>7.496929648073215</v>
      </c>
      <c r="C47" s="13">
        <v>70</v>
      </c>
      <c r="D47" s="12">
        <v>1</v>
      </c>
      <c r="E47" s="13">
        <v>12.8</v>
      </c>
      <c r="F47" s="13">
        <f t="shared" si="2"/>
        <v>7.387092258154837</v>
      </c>
      <c r="G47" s="12">
        <f t="shared" si="3"/>
        <v>24383287.430209395</v>
      </c>
      <c r="H47" s="14">
        <f t="shared" si="0"/>
        <v>0.7765378162487069</v>
      </c>
      <c r="I47" s="15">
        <f t="shared" si="4"/>
        <v>-0.22346218375129312</v>
      </c>
      <c r="J47" s="16"/>
      <c r="K47" s="59">
        <f t="shared" si="5"/>
        <v>24383287.430209395</v>
      </c>
    </row>
    <row r="48" spans="1:11" s="2" customFormat="1" ht="12.75">
      <c r="A48" s="11">
        <v>31400000</v>
      </c>
      <c r="B48" s="12">
        <f t="shared" si="1"/>
        <v>7.496929648073215</v>
      </c>
      <c r="C48" s="13">
        <v>70</v>
      </c>
      <c r="D48" s="12">
        <v>1</v>
      </c>
      <c r="E48" s="13">
        <v>12.71</v>
      </c>
      <c r="F48" s="13">
        <f t="shared" si="2"/>
        <v>7.412291754164917</v>
      </c>
      <c r="G48" s="12">
        <f t="shared" si="3"/>
        <v>25839955.069037493</v>
      </c>
      <c r="H48" s="14">
        <f t="shared" si="0"/>
        <v>0.8229285053833597</v>
      </c>
      <c r="I48" s="15">
        <f t="shared" si="4"/>
        <v>-0.1770714946166403</v>
      </c>
      <c r="J48" s="16"/>
      <c r="K48" s="59">
        <f t="shared" si="5"/>
        <v>25839955.069037493</v>
      </c>
    </row>
    <row r="49" spans="1:11" s="2" customFormat="1" ht="12.75">
      <c r="A49" s="17">
        <v>31400000</v>
      </c>
      <c r="B49" s="18">
        <f t="shared" si="1"/>
        <v>7.496929648073215</v>
      </c>
      <c r="C49" s="19">
        <v>70</v>
      </c>
      <c r="D49" s="18">
        <v>1</v>
      </c>
      <c r="E49" s="19">
        <v>12.76</v>
      </c>
      <c r="F49" s="19">
        <f t="shared" si="2"/>
        <v>7.398292034159318</v>
      </c>
      <c r="G49" s="18">
        <f t="shared" si="3"/>
        <v>25020272.43097264</v>
      </c>
      <c r="H49" s="20">
        <f t="shared" si="0"/>
        <v>0.7968239627698293</v>
      </c>
      <c r="I49" s="21">
        <f t="shared" si="4"/>
        <v>-0.20317603723017075</v>
      </c>
      <c r="J49" s="22"/>
      <c r="K49" s="59">
        <f t="shared" si="5"/>
        <v>25020272.43097264</v>
      </c>
    </row>
    <row r="50" spans="1:11" s="2" customFormat="1" ht="12.75">
      <c r="A50" s="5">
        <v>31400000</v>
      </c>
      <c r="B50" s="6">
        <f t="shared" si="1"/>
        <v>7.496929648073215</v>
      </c>
      <c r="C50" s="7">
        <v>60</v>
      </c>
      <c r="D50" s="6">
        <v>1</v>
      </c>
      <c r="E50" s="7">
        <v>12.74</v>
      </c>
      <c r="F50" s="7">
        <f t="shared" si="2"/>
        <v>7.403891922161557</v>
      </c>
      <c r="G50" s="6">
        <f t="shared" si="3"/>
        <v>25344978.208876293</v>
      </c>
      <c r="H50" s="8">
        <f t="shared" si="0"/>
        <v>0.80716491111071</v>
      </c>
      <c r="I50" s="9">
        <f t="shared" si="4"/>
        <v>-0.19283508888929002</v>
      </c>
      <c r="J50" s="10">
        <f>STDEV(G50:G61)/AVERAGE(G50:G61)</f>
        <v>0.1853853864338432</v>
      </c>
      <c r="K50" s="59">
        <f t="shared" si="5"/>
        <v>25344978.208876293</v>
      </c>
    </row>
    <row r="51" spans="1:11" s="2" customFormat="1" ht="12.75">
      <c r="A51" s="11">
        <v>31400000</v>
      </c>
      <c r="B51" s="12">
        <f t="shared" si="1"/>
        <v>7.496929648073215</v>
      </c>
      <c r="C51" s="13">
        <v>60</v>
      </c>
      <c r="D51" s="12">
        <v>1</v>
      </c>
      <c r="E51" s="13">
        <v>12.72</v>
      </c>
      <c r="F51" s="13">
        <f t="shared" si="2"/>
        <v>7.409491810163797</v>
      </c>
      <c r="G51" s="12">
        <f t="shared" si="3"/>
        <v>25673897.923398726</v>
      </c>
      <c r="H51" s="14">
        <f t="shared" si="0"/>
        <v>0.8176400612547365</v>
      </c>
      <c r="I51" s="15">
        <f t="shared" si="4"/>
        <v>-0.18235993874526346</v>
      </c>
      <c r="J51" s="16"/>
      <c r="K51" s="59">
        <f t="shared" si="5"/>
        <v>25673897.923398726</v>
      </c>
    </row>
    <row r="52" spans="1:11" s="2" customFormat="1" ht="12.75">
      <c r="A52" s="11">
        <v>31400000</v>
      </c>
      <c r="B52" s="12">
        <f t="shared" si="1"/>
        <v>7.496929648073215</v>
      </c>
      <c r="C52" s="13">
        <v>60</v>
      </c>
      <c r="D52" s="12">
        <v>1</v>
      </c>
      <c r="E52" s="13">
        <v>12.67</v>
      </c>
      <c r="F52" s="13">
        <f t="shared" si="2"/>
        <v>7.423491530169397</v>
      </c>
      <c r="G52" s="12">
        <f t="shared" si="3"/>
        <v>26514993.81623194</v>
      </c>
      <c r="H52" s="14">
        <f t="shared" si="0"/>
        <v>0.8444265546570682</v>
      </c>
      <c r="I52" s="15">
        <f t="shared" si="4"/>
        <v>-0.15557344534293183</v>
      </c>
      <c r="J52" s="16"/>
      <c r="K52" s="59">
        <f t="shared" si="5"/>
        <v>26514993.81623194</v>
      </c>
    </row>
    <row r="53" spans="1:11" s="2" customFormat="1" ht="12.75">
      <c r="A53" s="11">
        <v>31400000</v>
      </c>
      <c r="B53" s="12">
        <f t="shared" si="1"/>
        <v>7.496929648073215</v>
      </c>
      <c r="C53" s="13">
        <v>60</v>
      </c>
      <c r="D53" s="12">
        <v>1</v>
      </c>
      <c r="E53" s="13">
        <v>12.44</v>
      </c>
      <c r="F53" s="13">
        <f t="shared" si="2"/>
        <v>7.4878902421951565</v>
      </c>
      <c r="G53" s="12">
        <f t="shared" si="3"/>
        <v>30753195.012172215</v>
      </c>
      <c r="H53" s="14">
        <f t="shared" si="0"/>
        <v>0.9794011150373316</v>
      </c>
      <c r="I53" s="15">
        <f t="shared" si="4"/>
        <v>-0.020598884962668373</v>
      </c>
      <c r="J53" s="16"/>
      <c r="K53" s="59">
        <f t="shared" si="5"/>
        <v>30753195.012172215</v>
      </c>
    </row>
    <row r="54" spans="1:11" s="2" customFormat="1" ht="12.75">
      <c r="A54" s="11">
        <v>31400000</v>
      </c>
      <c r="B54" s="12">
        <f t="shared" si="1"/>
        <v>7.496929648073215</v>
      </c>
      <c r="C54" s="13">
        <v>60</v>
      </c>
      <c r="D54" s="12">
        <v>1</v>
      </c>
      <c r="E54" s="13">
        <v>12.43</v>
      </c>
      <c r="F54" s="13">
        <f t="shared" si="2"/>
        <v>7.490690186196276</v>
      </c>
      <c r="G54" s="12">
        <f t="shared" si="3"/>
        <v>30952104.72966936</v>
      </c>
      <c r="H54" s="14">
        <f t="shared" si="0"/>
        <v>0.9857358194162216</v>
      </c>
      <c r="I54" s="15">
        <f t="shared" si="4"/>
        <v>-0.01426418058377843</v>
      </c>
      <c r="J54" s="16"/>
      <c r="K54" s="59">
        <f t="shared" si="5"/>
        <v>30952104.72966936</v>
      </c>
    </row>
    <row r="55" spans="1:11" s="2" customFormat="1" ht="12.75">
      <c r="A55" s="11">
        <v>31400000</v>
      </c>
      <c r="B55" s="12">
        <f t="shared" si="1"/>
        <v>7.496929648073215</v>
      </c>
      <c r="C55" s="13">
        <v>60</v>
      </c>
      <c r="D55" s="12">
        <v>1</v>
      </c>
      <c r="E55" s="13">
        <v>12.08</v>
      </c>
      <c r="F55" s="13">
        <f t="shared" si="2"/>
        <v>7.588688226235476</v>
      </c>
      <c r="G55" s="12">
        <f t="shared" si="3"/>
        <v>38787181.841811724</v>
      </c>
      <c r="H55" s="14">
        <f t="shared" si="0"/>
        <v>1.2352605682105644</v>
      </c>
      <c r="I55" s="15">
        <f t="shared" si="4"/>
        <v>0.2352605682105644</v>
      </c>
      <c r="J55" s="16"/>
      <c r="K55" s="59">
        <f t="shared" si="5"/>
        <v>38787181.841811724</v>
      </c>
    </row>
    <row r="56" spans="1:11" s="2" customFormat="1" ht="12.75">
      <c r="A56" s="11">
        <v>31400000</v>
      </c>
      <c r="B56" s="12">
        <f t="shared" si="1"/>
        <v>7.496929648073215</v>
      </c>
      <c r="C56" s="13">
        <v>60</v>
      </c>
      <c r="D56" s="12">
        <v>1</v>
      </c>
      <c r="E56" s="13">
        <v>12.86</v>
      </c>
      <c r="F56" s="13">
        <f t="shared" si="2"/>
        <v>7.370292594148117</v>
      </c>
      <c r="G56" s="12">
        <f t="shared" si="3"/>
        <v>23458087.081565794</v>
      </c>
      <c r="H56" s="14">
        <f t="shared" si="0"/>
        <v>0.7470728369925412</v>
      </c>
      <c r="I56" s="15">
        <f t="shared" si="4"/>
        <v>-0.25292716300745877</v>
      </c>
      <c r="J56" s="16"/>
      <c r="K56" s="59">
        <f t="shared" si="5"/>
        <v>23458087.081565794</v>
      </c>
    </row>
    <row r="57" spans="1:11" s="2" customFormat="1" ht="12.75">
      <c r="A57" s="11">
        <v>31400000</v>
      </c>
      <c r="B57" s="12">
        <f t="shared" si="1"/>
        <v>7.496929648073215</v>
      </c>
      <c r="C57" s="13">
        <v>60</v>
      </c>
      <c r="D57" s="12">
        <v>1</v>
      </c>
      <c r="E57" s="13">
        <v>12.82</v>
      </c>
      <c r="F57" s="13">
        <f t="shared" si="2"/>
        <v>7.381492370152597</v>
      </c>
      <c r="G57" s="12">
        <f t="shared" si="3"/>
        <v>24070902.300199542</v>
      </c>
      <c r="H57" s="14">
        <f t="shared" si="0"/>
        <v>0.7665892452292847</v>
      </c>
      <c r="I57" s="15">
        <f t="shared" si="4"/>
        <v>-0.23341075477071527</v>
      </c>
      <c r="J57" s="16"/>
      <c r="K57" s="59">
        <f t="shared" si="5"/>
        <v>24070902.300199542</v>
      </c>
    </row>
    <row r="58" spans="1:11" s="2" customFormat="1" ht="12.75">
      <c r="A58" s="11">
        <v>31400000</v>
      </c>
      <c r="B58" s="12">
        <f t="shared" si="1"/>
        <v>7.496929648073215</v>
      </c>
      <c r="C58" s="13">
        <v>60</v>
      </c>
      <c r="D58" s="12">
        <v>1</v>
      </c>
      <c r="E58" s="13">
        <v>12.81</v>
      </c>
      <c r="F58" s="13">
        <f t="shared" si="2"/>
        <v>7.384292314153717</v>
      </c>
      <c r="G58" s="12">
        <f t="shared" si="3"/>
        <v>24226591.37167777</v>
      </c>
      <c r="H58" s="14">
        <f t="shared" si="0"/>
        <v>0.7715474959133048</v>
      </c>
      <c r="I58" s="15">
        <f t="shared" si="4"/>
        <v>-0.22845250408669515</v>
      </c>
      <c r="J58" s="16"/>
      <c r="K58" s="59">
        <f t="shared" si="5"/>
        <v>24226591.37167777</v>
      </c>
    </row>
    <row r="59" spans="1:11" s="2" customFormat="1" ht="12.75">
      <c r="A59" s="11">
        <v>31400000</v>
      </c>
      <c r="B59" s="12">
        <f t="shared" si="1"/>
        <v>7.496929648073215</v>
      </c>
      <c r="C59" s="13">
        <v>60</v>
      </c>
      <c r="D59" s="12">
        <v>1</v>
      </c>
      <c r="E59" s="13">
        <v>12.94</v>
      </c>
      <c r="F59" s="13">
        <f t="shared" si="2"/>
        <v>7.347893042139158</v>
      </c>
      <c r="G59" s="12">
        <f t="shared" si="3"/>
        <v>22278863.98782499</v>
      </c>
      <c r="H59" s="14">
        <f t="shared" si="0"/>
        <v>0.7095179613957003</v>
      </c>
      <c r="I59" s="15">
        <f t="shared" si="4"/>
        <v>-0.29048203860429966</v>
      </c>
      <c r="J59" s="16"/>
      <c r="K59" s="59">
        <f t="shared" si="5"/>
        <v>22278863.98782499</v>
      </c>
    </row>
    <row r="60" spans="1:11" s="2" customFormat="1" ht="12.75">
      <c r="A60" s="11">
        <v>31400000</v>
      </c>
      <c r="B60" s="12">
        <f t="shared" si="1"/>
        <v>7.496929648073215</v>
      </c>
      <c r="C60" s="13">
        <v>60</v>
      </c>
      <c r="D60" s="12">
        <v>1</v>
      </c>
      <c r="E60" s="13">
        <v>12.95</v>
      </c>
      <c r="F60" s="13">
        <f t="shared" si="2"/>
        <v>7.345093098138038</v>
      </c>
      <c r="G60" s="12">
        <f t="shared" si="3"/>
        <v>22135691.735705733</v>
      </c>
      <c r="H60" s="14">
        <f t="shared" si="0"/>
        <v>0.7049583355320297</v>
      </c>
      <c r="I60" s="15">
        <f t="shared" si="4"/>
        <v>-0.2950416644679703</v>
      </c>
      <c r="J60" s="16"/>
      <c r="K60" s="59">
        <f t="shared" si="5"/>
        <v>22135691.735705733</v>
      </c>
    </row>
    <row r="61" spans="1:11" s="2" customFormat="1" ht="12.75">
      <c r="A61" s="17">
        <v>31400000</v>
      </c>
      <c r="B61" s="18">
        <f t="shared" si="1"/>
        <v>7.496929648073215</v>
      </c>
      <c r="C61" s="19">
        <v>60</v>
      </c>
      <c r="D61" s="18">
        <v>1</v>
      </c>
      <c r="E61" s="19">
        <v>12.92</v>
      </c>
      <c r="F61" s="19">
        <f t="shared" si="2"/>
        <v>7.353492930141397</v>
      </c>
      <c r="G61" s="18">
        <f t="shared" si="3"/>
        <v>22567992.5687361</v>
      </c>
      <c r="H61" s="20">
        <f t="shared" si="0"/>
        <v>0.718725877985226</v>
      </c>
      <c r="I61" s="21">
        <f t="shared" si="4"/>
        <v>-0.281274122014774</v>
      </c>
      <c r="J61" s="22"/>
      <c r="K61" s="59">
        <f t="shared" si="5"/>
        <v>22567992.5687361</v>
      </c>
    </row>
    <row r="62" spans="1:11" s="2" customFormat="1" ht="12.75">
      <c r="A62" s="5">
        <v>3140000</v>
      </c>
      <c r="B62" s="6">
        <f t="shared" si="1"/>
        <v>6.496929648073215</v>
      </c>
      <c r="C62" s="7">
        <v>100</v>
      </c>
      <c r="D62" s="6">
        <v>10</v>
      </c>
      <c r="E62" s="7">
        <v>16.01</v>
      </c>
      <c r="F62" s="7">
        <f t="shared" si="2"/>
        <v>6.488310233795324</v>
      </c>
      <c r="G62" s="6">
        <f t="shared" si="3"/>
        <v>3078294.9778789766</v>
      </c>
      <c r="H62" s="8">
        <f t="shared" si="0"/>
        <v>0.9803487190697378</v>
      </c>
      <c r="I62" s="9">
        <f t="shared" si="4"/>
        <v>-0.01965128093026225</v>
      </c>
      <c r="J62" s="10">
        <f>STDEV(G62:G73)/AVERAGE(G62:G73)</f>
        <v>0.06927379845337406</v>
      </c>
      <c r="K62" s="59">
        <f t="shared" si="5"/>
        <v>30782949.778789766</v>
      </c>
    </row>
    <row r="63" spans="1:11" s="2" customFormat="1" ht="12.75">
      <c r="A63" s="11">
        <v>3140000</v>
      </c>
      <c r="B63" s="12">
        <f t="shared" si="1"/>
        <v>6.496929648073215</v>
      </c>
      <c r="C63" s="13">
        <v>100</v>
      </c>
      <c r="D63" s="12">
        <v>10</v>
      </c>
      <c r="E63" s="13">
        <v>15.84</v>
      </c>
      <c r="F63" s="13">
        <f t="shared" si="2"/>
        <v>6.535909281814364</v>
      </c>
      <c r="G63" s="12">
        <f t="shared" si="3"/>
        <v>3434861.908317015</v>
      </c>
      <c r="H63" s="14">
        <f t="shared" si="0"/>
        <v>1.0939050663429983</v>
      </c>
      <c r="I63" s="15">
        <f t="shared" si="4"/>
        <v>0.09390506634299833</v>
      </c>
      <c r="J63" s="16"/>
      <c r="K63" s="59">
        <f t="shared" si="5"/>
        <v>34348619.08317015</v>
      </c>
    </row>
    <row r="64" spans="1:11" s="2" customFormat="1" ht="12.75">
      <c r="A64" s="11">
        <v>3140000</v>
      </c>
      <c r="B64" s="12">
        <f t="shared" si="1"/>
        <v>6.496929648073215</v>
      </c>
      <c r="C64" s="13">
        <v>100</v>
      </c>
      <c r="D64" s="12">
        <v>10</v>
      </c>
      <c r="E64" s="13">
        <v>15.84</v>
      </c>
      <c r="F64" s="13">
        <f t="shared" si="2"/>
        <v>6.535909281814364</v>
      </c>
      <c r="G64" s="12">
        <f t="shared" si="3"/>
        <v>3434861.908317015</v>
      </c>
      <c r="H64" s="14">
        <f t="shared" si="0"/>
        <v>1.0939050663429983</v>
      </c>
      <c r="I64" s="15">
        <f t="shared" si="4"/>
        <v>0.09390506634299833</v>
      </c>
      <c r="J64" s="16"/>
      <c r="K64" s="59">
        <f t="shared" si="5"/>
        <v>34348619.08317015</v>
      </c>
    </row>
    <row r="65" spans="1:11" s="2" customFormat="1" ht="12.75">
      <c r="A65" s="11">
        <v>3140000</v>
      </c>
      <c r="B65" s="12">
        <f t="shared" si="1"/>
        <v>6.496929648073215</v>
      </c>
      <c r="C65" s="13">
        <v>100</v>
      </c>
      <c r="D65" s="12">
        <v>10</v>
      </c>
      <c r="E65" s="13">
        <v>15.82</v>
      </c>
      <c r="F65" s="13">
        <f t="shared" si="2"/>
        <v>6.541509169816604</v>
      </c>
      <c r="G65" s="12">
        <f t="shared" si="3"/>
        <v>3479438.5415654746</v>
      </c>
      <c r="H65" s="14">
        <f t="shared" si="0"/>
        <v>1.1081014463584313</v>
      </c>
      <c r="I65" s="15">
        <f t="shared" si="4"/>
        <v>0.10810144635843133</v>
      </c>
      <c r="J65" s="16"/>
      <c r="K65" s="59">
        <f t="shared" si="5"/>
        <v>34794385.41565475</v>
      </c>
    </row>
    <row r="66" spans="1:11" s="2" customFormat="1" ht="12.75">
      <c r="A66" s="11">
        <v>3140000</v>
      </c>
      <c r="B66" s="12">
        <f t="shared" si="1"/>
        <v>6.496929648073215</v>
      </c>
      <c r="C66" s="13">
        <v>100</v>
      </c>
      <c r="D66" s="12">
        <v>10</v>
      </c>
      <c r="E66" s="13">
        <v>15.85</v>
      </c>
      <c r="F66" s="13">
        <f t="shared" si="2"/>
        <v>6.533109337813244</v>
      </c>
      <c r="G66" s="12">
        <f t="shared" si="3"/>
        <v>3412788.210331285</v>
      </c>
      <c r="H66" s="14">
        <f aca="true" t="shared" si="6" ref="H66:H129">G66/A66</f>
        <v>1.0868752262201544</v>
      </c>
      <c r="I66" s="15">
        <f t="shared" si="4"/>
        <v>0.08687522622015442</v>
      </c>
      <c r="J66" s="16"/>
      <c r="K66" s="59">
        <f t="shared" si="5"/>
        <v>34127882.10331285</v>
      </c>
    </row>
    <row r="67" spans="1:11" s="2" customFormat="1" ht="12.75">
      <c r="A67" s="11">
        <v>3140000</v>
      </c>
      <c r="B67" s="12">
        <f aca="true" t="shared" si="7" ref="B67:B128">LOG10(A67)</f>
        <v>6.496929648073215</v>
      </c>
      <c r="C67" s="13">
        <v>100</v>
      </c>
      <c r="D67" s="12">
        <v>10</v>
      </c>
      <c r="E67" s="13">
        <v>15.85</v>
      </c>
      <c r="F67" s="13">
        <f aca="true" t="shared" si="8" ref="F67:F130">(E67-39.183)/-3.5715</f>
        <v>6.533109337813244</v>
      </c>
      <c r="G67" s="12">
        <f aca="true" t="shared" si="9" ref="G67:G130">10^F67</f>
        <v>3412788.210331285</v>
      </c>
      <c r="H67" s="14">
        <f t="shared" si="6"/>
        <v>1.0868752262201544</v>
      </c>
      <c r="I67" s="15">
        <f aca="true" t="shared" si="10" ref="I67:I130">H67-1</f>
        <v>0.08687522622015442</v>
      </c>
      <c r="J67" s="16"/>
      <c r="K67" s="59">
        <f aca="true" t="shared" si="11" ref="K67:K130">G67*D67</f>
        <v>34127882.10331285</v>
      </c>
    </row>
    <row r="68" spans="1:11" s="2" customFormat="1" ht="12.75">
      <c r="A68" s="11">
        <v>3140000</v>
      </c>
      <c r="B68" s="12">
        <f t="shared" si="7"/>
        <v>6.496929648073215</v>
      </c>
      <c r="C68" s="13">
        <v>100</v>
      </c>
      <c r="D68" s="12">
        <v>10</v>
      </c>
      <c r="E68" s="13">
        <v>16.04</v>
      </c>
      <c r="F68" s="13">
        <f t="shared" si="8"/>
        <v>6.479910401791964</v>
      </c>
      <c r="G68" s="12">
        <f t="shared" si="9"/>
        <v>3019328.7459823126</v>
      </c>
      <c r="H68" s="14">
        <f t="shared" si="6"/>
        <v>0.9615696643255772</v>
      </c>
      <c r="I68" s="15">
        <f t="shared" si="10"/>
        <v>-0.03843033567442278</v>
      </c>
      <c r="J68" s="16"/>
      <c r="K68" s="59">
        <f t="shared" si="11"/>
        <v>30193287.459823124</v>
      </c>
    </row>
    <row r="69" spans="1:11" s="2" customFormat="1" ht="12.75">
      <c r="A69" s="11">
        <v>3140000</v>
      </c>
      <c r="B69" s="12">
        <f t="shared" si="7"/>
        <v>6.496929648073215</v>
      </c>
      <c r="C69" s="13">
        <v>100</v>
      </c>
      <c r="D69" s="12">
        <v>10</v>
      </c>
      <c r="E69" s="13">
        <v>16.03</v>
      </c>
      <c r="F69" s="13">
        <f t="shared" si="8"/>
        <v>6.482710345793084</v>
      </c>
      <c r="G69" s="12">
        <f t="shared" si="9"/>
        <v>3038857.573073502</v>
      </c>
      <c r="H69" s="14">
        <f t="shared" si="6"/>
        <v>0.9677890360106695</v>
      </c>
      <c r="I69" s="15">
        <f t="shared" si="10"/>
        <v>-0.03221096398933054</v>
      </c>
      <c r="J69" s="16"/>
      <c r="K69" s="59">
        <f t="shared" si="11"/>
        <v>30388575.730735023</v>
      </c>
    </row>
    <row r="70" spans="1:11" s="2" customFormat="1" ht="12.75">
      <c r="A70" s="11">
        <v>3140000</v>
      </c>
      <c r="B70" s="12">
        <f t="shared" si="7"/>
        <v>6.496929648073215</v>
      </c>
      <c r="C70" s="13">
        <v>100</v>
      </c>
      <c r="D70" s="12">
        <v>10</v>
      </c>
      <c r="E70" s="13">
        <v>16.08</v>
      </c>
      <c r="F70" s="13">
        <f t="shared" si="8"/>
        <v>6.468710625787485</v>
      </c>
      <c r="G70" s="12">
        <f t="shared" si="9"/>
        <v>2942460.3933746507</v>
      </c>
      <c r="H70" s="14">
        <f t="shared" si="6"/>
        <v>0.9370892972530734</v>
      </c>
      <c r="I70" s="15">
        <f t="shared" si="10"/>
        <v>-0.06291070274692656</v>
      </c>
      <c r="J70" s="16"/>
      <c r="K70" s="59">
        <f t="shared" si="11"/>
        <v>29424603.93374651</v>
      </c>
    </row>
    <row r="71" spans="1:11" s="2" customFormat="1" ht="12.75">
      <c r="A71" s="11">
        <v>3140000</v>
      </c>
      <c r="B71" s="12">
        <f t="shared" si="7"/>
        <v>6.496929648073215</v>
      </c>
      <c r="C71" s="13">
        <v>100</v>
      </c>
      <c r="D71" s="12">
        <v>10</v>
      </c>
      <c r="E71" s="13">
        <v>15.96</v>
      </c>
      <c r="F71" s="13">
        <f t="shared" si="8"/>
        <v>6.502309953800924</v>
      </c>
      <c r="G71" s="12">
        <f t="shared" si="9"/>
        <v>3179142.1990741547</v>
      </c>
      <c r="H71" s="14">
        <f t="shared" si="6"/>
        <v>1.0124656684949538</v>
      </c>
      <c r="I71" s="15">
        <f t="shared" si="10"/>
        <v>0.012465668494953785</v>
      </c>
      <c r="J71" s="16"/>
      <c r="K71" s="59">
        <f t="shared" si="11"/>
        <v>31791421.990741547</v>
      </c>
    </row>
    <row r="72" spans="1:11" s="2" customFormat="1" ht="12.75">
      <c r="A72" s="11">
        <v>3140000</v>
      </c>
      <c r="B72" s="12">
        <f t="shared" si="7"/>
        <v>6.496929648073215</v>
      </c>
      <c r="C72" s="13">
        <v>100</v>
      </c>
      <c r="D72" s="12">
        <v>10</v>
      </c>
      <c r="E72" s="13">
        <v>15.76</v>
      </c>
      <c r="F72" s="13">
        <f t="shared" si="8"/>
        <v>6.558308833823324</v>
      </c>
      <c r="G72" s="12">
        <f t="shared" si="9"/>
        <v>3616669.584341774</v>
      </c>
      <c r="H72" s="14">
        <f t="shared" si="6"/>
        <v>1.1518056001088453</v>
      </c>
      <c r="I72" s="15">
        <f t="shared" si="10"/>
        <v>0.15180560010884525</v>
      </c>
      <c r="J72" s="16"/>
      <c r="K72" s="59">
        <f t="shared" si="11"/>
        <v>36166695.84341774</v>
      </c>
    </row>
    <row r="73" spans="1:11" s="2" customFormat="1" ht="12.75">
      <c r="A73" s="17">
        <v>3140000</v>
      </c>
      <c r="B73" s="18">
        <f t="shared" si="7"/>
        <v>6.496929648073215</v>
      </c>
      <c r="C73" s="19">
        <v>100</v>
      </c>
      <c r="D73" s="18">
        <v>10</v>
      </c>
      <c r="E73" s="19">
        <v>15.81</v>
      </c>
      <c r="F73" s="19">
        <f t="shared" si="8"/>
        <v>6.544309113817723</v>
      </c>
      <c r="G73" s="18">
        <f t="shared" si="9"/>
        <v>3501943.329672126</v>
      </c>
      <c r="H73" s="20">
        <f t="shared" si="6"/>
        <v>1.1152685763287027</v>
      </c>
      <c r="I73" s="21">
        <f t="shared" si="10"/>
        <v>0.11526857632870269</v>
      </c>
      <c r="J73" s="22"/>
      <c r="K73" s="59">
        <f t="shared" si="11"/>
        <v>35019433.296721265</v>
      </c>
    </row>
    <row r="74" spans="1:11" s="2" customFormat="1" ht="12.75">
      <c r="A74" s="5">
        <v>3140000</v>
      </c>
      <c r="B74" s="6">
        <f t="shared" si="7"/>
        <v>6.496929648073215</v>
      </c>
      <c r="C74" s="7">
        <v>90</v>
      </c>
      <c r="D74" s="6">
        <v>10</v>
      </c>
      <c r="E74" s="7">
        <v>16.31</v>
      </c>
      <c r="F74" s="7">
        <f t="shared" si="8"/>
        <v>6.404311913761725</v>
      </c>
      <c r="G74" s="6">
        <f t="shared" si="9"/>
        <v>2536950.034100716</v>
      </c>
      <c r="H74" s="8">
        <f t="shared" si="6"/>
        <v>0.8079458707327121</v>
      </c>
      <c r="I74" s="9">
        <f t="shared" si="10"/>
        <v>-0.19205412926728793</v>
      </c>
      <c r="J74" s="10">
        <f>STDEV(G74:G85)/AVERAGE(G74:G85)</f>
        <v>0.055130587853837607</v>
      </c>
      <c r="K74" s="59">
        <f t="shared" si="11"/>
        <v>25369500.34100716</v>
      </c>
    </row>
    <row r="75" spans="1:11" s="2" customFormat="1" ht="12.75">
      <c r="A75" s="11">
        <v>3140000</v>
      </c>
      <c r="B75" s="12">
        <f t="shared" si="7"/>
        <v>6.496929648073215</v>
      </c>
      <c r="C75" s="13">
        <v>90</v>
      </c>
      <c r="D75" s="12">
        <v>10</v>
      </c>
      <c r="E75" s="13">
        <v>16.25</v>
      </c>
      <c r="F75" s="13">
        <f t="shared" si="8"/>
        <v>6.421111577768444</v>
      </c>
      <c r="G75" s="12">
        <f t="shared" si="9"/>
        <v>2637008.791998579</v>
      </c>
      <c r="H75" s="14">
        <f t="shared" si="6"/>
        <v>0.8398117171969998</v>
      </c>
      <c r="I75" s="15">
        <f t="shared" si="10"/>
        <v>-0.16018828280300024</v>
      </c>
      <c r="J75" s="16"/>
      <c r="K75" s="59">
        <f t="shared" si="11"/>
        <v>26370087.919985794</v>
      </c>
    </row>
    <row r="76" spans="1:11" s="2" customFormat="1" ht="12.75">
      <c r="A76" s="11">
        <v>3140000</v>
      </c>
      <c r="B76" s="12">
        <f t="shared" si="7"/>
        <v>6.496929648073215</v>
      </c>
      <c r="C76" s="13">
        <v>90</v>
      </c>
      <c r="D76" s="12">
        <v>10</v>
      </c>
      <c r="E76" s="13">
        <v>16.15</v>
      </c>
      <c r="F76" s="13">
        <f t="shared" si="8"/>
        <v>6.449111017779645</v>
      </c>
      <c r="G76" s="12">
        <f t="shared" si="9"/>
        <v>2812619.7225400754</v>
      </c>
      <c r="H76" s="14">
        <f t="shared" si="6"/>
        <v>0.8957387651401514</v>
      </c>
      <c r="I76" s="15">
        <f t="shared" si="10"/>
        <v>-0.10426123485984862</v>
      </c>
      <c r="J76" s="16"/>
      <c r="K76" s="59">
        <f t="shared" si="11"/>
        <v>28126197.225400753</v>
      </c>
    </row>
    <row r="77" spans="1:11" s="2" customFormat="1" ht="12.75">
      <c r="A77" s="11">
        <v>3140000</v>
      </c>
      <c r="B77" s="12">
        <f t="shared" si="7"/>
        <v>6.496929648073215</v>
      </c>
      <c r="C77" s="13">
        <v>90</v>
      </c>
      <c r="D77" s="12">
        <v>10</v>
      </c>
      <c r="E77" s="13">
        <v>16.1</v>
      </c>
      <c r="F77" s="13">
        <f t="shared" si="8"/>
        <v>6.463110737785244</v>
      </c>
      <c r="G77" s="12">
        <f t="shared" si="9"/>
        <v>2904763.2257895027</v>
      </c>
      <c r="H77" s="14">
        <f t="shared" si="6"/>
        <v>0.9250838298692684</v>
      </c>
      <c r="I77" s="15">
        <f t="shared" si="10"/>
        <v>-0.0749161701307316</v>
      </c>
      <c r="J77" s="16"/>
      <c r="K77" s="59">
        <f t="shared" si="11"/>
        <v>29047632.257895026</v>
      </c>
    </row>
    <row r="78" spans="1:11" s="2" customFormat="1" ht="12.75">
      <c r="A78" s="11">
        <v>3140000</v>
      </c>
      <c r="B78" s="12">
        <f t="shared" si="7"/>
        <v>6.496929648073215</v>
      </c>
      <c r="C78" s="13">
        <v>90</v>
      </c>
      <c r="D78" s="12">
        <v>10</v>
      </c>
      <c r="E78" s="13">
        <v>16.11</v>
      </c>
      <c r="F78" s="13">
        <f t="shared" si="8"/>
        <v>6.460310793784124</v>
      </c>
      <c r="G78" s="12">
        <f t="shared" si="9"/>
        <v>2886096.1387631386</v>
      </c>
      <c r="H78" s="14">
        <f t="shared" si="6"/>
        <v>0.919138897695267</v>
      </c>
      <c r="I78" s="15">
        <f t="shared" si="10"/>
        <v>-0.08086110230473298</v>
      </c>
      <c r="J78" s="16"/>
      <c r="K78" s="59">
        <f t="shared" si="11"/>
        <v>28860961.387631387</v>
      </c>
    </row>
    <row r="79" spans="1:11" s="2" customFormat="1" ht="12.75">
      <c r="A79" s="11">
        <v>3140000</v>
      </c>
      <c r="B79" s="12">
        <f t="shared" si="7"/>
        <v>6.496929648073215</v>
      </c>
      <c r="C79" s="13">
        <v>90</v>
      </c>
      <c r="D79" s="12">
        <v>10</v>
      </c>
      <c r="E79" s="13">
        <v>16.03</v>
      </c>
      <c r="F79" s="13">
        <f t="shared" si="8"/>
        <v>6.482710345793084</v>
      </c>
      <c r="G79" s="12">
        <f t="shared" si="9"/>
        <v>3038857.573073502</v>
      </c>
      <c r="H79" s="14">
        <f t="shared" si="6"/>
        <v>0.9677890360106695</v>
      </c>
      <c r="I79" s="15">
        <f t="shared" si="10"/>
        <v>-0.03221096398933054</v>
      </c>
      <c r="J79" s="16"/>
      <c r="K79" s="59">
        <f t="shared" si="11"/>
        <v>30388575.730735023</v>
      </c>
    </row>
    <row r="80" spans="1:11" s="2" customFormat="1" ht="12.75">
      <c r="A80" s="11">
        <v>3140000</v>
      </c>
      <c r="B80" s="12">
        <f t="shared" si="7"/>
        <v>6.496929648073215</v>
      </c>
      <c r="C80" s="13">
        <v>90</v>
      </c>
      <c r="D80" s="12">
        <v>10</v>
      </c>
      <c r="E80" s="13">
        <v>16.16</v>
      </c>
      <c r="F80" s="13">
        <f t="shared" si="8"/>
        <v>6.446311073778524</v>
      </c>
      <c r="G80" s="12">
        <f t="shared" si="9"/>
        <v>2794544.7838784284</v>
      </c>
      <c r="H80" s="14">
        <f t="shared" si="6"/>
        <v>0.8899824152479071</v>
      </c>
      <c r="I80" s="15">
        <f t="shared" si="10"/>
        <v>-0.11001758475209289</v>
      </c>
      <c r="J80" s="16"/>
      <c r="K80" s="59">
        <f t="shared" si="11"/>
        <v>27945447.838784285</v>
      </c>
    </row>
    <row r="81" spans="1:11" s="2" customFormat="1" ht="12.75">
      <c r="A81" s="11">
        <v>3140000</v>
      </c>
      <c r="B81" s="12">
        <f t="shared" si="7"/>
        <v>6.496929648073215</v>
      </c>
      <c r="C81" s="13">
        <v>90</v>
      </c>
      <c r="D81" s="12">
        <v>10</v>
      </c>
      <c r="E81" s="13">
        <v>16.04</v>
      </c>
      <c r="F81" s="13">
        <f t="shared" si="8"/>
        <v>6.479910401791964</v>
      </c>
      <c r="G81" s="12">
        <f t="shared" si="9"/>
        <v>3019328.7459823126</v>
      </c>
      <c r="H81" s="14">
        <f t="shared" si="6"/>
        <v>0.9615696643255772</v>
      </c>
      <c r="I81" s="15">
        <f t="shared" si="10"/>
        <v>-0.03843033567442278</v>
      </c>
      <c r="J81" s="16"/>
      <c r="K81" s="59">
        <f t="shared" si="11"/>
        <v>30193287.459823124</v>
      </c>
    </row>
    <row r="82" spans="1:11" s="2" customFormat="1" ht="12.75">
      <c r="A82" s="11">
        <v>3140000</v>
      </c>
      <c r="B82" s="12">
        <f t="shared" si="7"/>
        <v>6.496929648073215</v>
      </c>
      <c r="C82" s="13">
        <v>90</v>
      </c>
      <c r="D82" s="12">
        <v>10</v>
      </c>
      <c r="E82" s="13">
        <v>16.18</v>
      </c>
      <c r="F82" s="13">
        <f t="shared" si="8"/>
        <v>6.440711185776284</v>
      </c>
      <c r="G82" s="12">
        <f t="shared" si="9"/>
        <v>2758742.628893016</v>
      </c>
      <c r="H82" s="14">
        <f t="shared" si="6"/>
        <v>0.8785804550614701</v>
      </c>
      <c r="I82" s="15">
        <f t="shared" si="10"/>
        <v>-0.12141954493852991</v>
      </c>
      <c r="J82" s="16"/>
      <c r="K82" s="59">
        <f t="shared" si="11"/>
        <v>27587426.28893016</v>
      </c>
    </row>
    <row r="83" spans="1:11" s="2" customFormat="1" ht="12.75">
      <c r="A83" s="11">
        <v>3140000</v>
      </c>
      <c r="B83" s="12">
        <f t="shared" si="7"/>
        <v>6.496929648073215</v>
      </c>
      <c r="C83" s="13">
        <v>90</v>
      </c>
      <c r="D83" s="12">
        <v>10</v>
      </c>
      <c r="E83" s="13">
        <v>16.19</v>
      </c>
      <c r="F83" s="13">
        <f t="shared" si="8"/>
        <v>6.437911241775164</v>
      </c>
      <c r="G83" s="12">
        <f t="shared" si="9"/>
        <v>2741013.9244396933</v>
      </c>
      <c r="H83" s="14">
        <f t="shared" si="6"/>
        <v>0.8729343708406667</v>
      </c>
      <c r="I83" s="15">
        <f t="shared" si="10"/>
        <v>-0.12706562915933328</v>
      </c>
      <c r="J83" s="16"/>
      <c r="K83" s="59">
        <f t="shared" si="11"/>
        <v>27410139.244396932</v>
      </c>
    </row>
    <row r="84" spans="1:11" s="2" customFormat="1" ht="12.75">
      <c r="A84" s="11">
        <v>3140000</v>
      </c>
      <c r="B84" s="12">
        <f t="shared" si="7"/>
        <v>6.496929648073215</v>
      </c>
      <c r="C84" s="13">
        <v>90</v>
      </c>
      <c r="D84" s="12">
        <v>10</v>
      </c>
      <c r="E84" s="13">
        <v>16.06</v>
      </c>
      <c r="F84" s="13">
        <f t="shared" si="8"/>
        <v>6.4743105137897246</v>
      </c>
      <c r="G84" s="12">
        <f t="shared" si="9"/>
        <v>2980646.7837753785</v>
      </c>
      <c r="H84" s="14">
        <f t="shared" si="6"/>
        <v>0.9492505680813307</v>
      </c>
      <c r="I84" s="15">
        <f t="shared" si="10"/>
        <v>-0.05074943191866932</v>
      </c>
      <c r="J84" s="16"/>
      <c r="K84" s="59">
        <f t="shared" si="11"/>
        <v>29806467.837753784</v>
      </c>
    </row>
    <row r="85" spans="1:11" s="2" customFormat="1" ht="12.75">
      <c r="A85" s="17">
        <v>3140000</v>
      </c>
      <c r="B85" s="18">
        <f t="shared" si="7"/>
        <v>6.496929648073215</v>
      </c>
      <c r="C85" s="19">
        <v>90</v>
      </c>
      <c r="D85" s="18">
        <v>10</v>
      </c>
      <c r="E85" s="19">
        <v>16.06</v>
      </c>
      <c r="F85" s="19">
        <f t="shared" si="8"/>
        <v>6.4743105137897246</v>
      </c>
      <c r="G85" s="18">
        <f t="shared" si="9"/>
        <v>2980646.7837753785</v>
      </c>
      <c r="H85" s="20">
        <f t="shared" si="6"/>
        <v>0.9492505680813307</v>
      </c>
      <c r="I85" s="21">
        <f t="shared" si="10"/>
        <v>-0.05074943191866932</v>
      </c>
      <c r="J85" s="22"/>
      <c r="K85" s="59">
        <f t="shared" si="11"/>
        <v>29806467.837753784</v>
      </c>
    </row>
    <row r="86" spans="1:11" s="2" customFormat="1" ht="12.75">
      <c r="A86" s="5">
        <v>3140000</v>
      </c>
      <c r="B86" s="6">
        <f t="shared" si="7"/>
        <v>6.496929648073215</v>
      </c>
      <c r="C86" s="7">
        <v>80</v>
      </c>
      <c r="D86" s="6">
        <v>10</v>
      </c>
      <c r="E86" s="7">
        <v>16.55</v>
      </c>
      <c r="F86" s="7">
        <f t="shared" si="8"/>
        <v>6.3371132577348455</v>
      </c>
      <c r="G86" s="6">
        <f t="shared" si="9"/>
        <v>2173267.861871456</v>
      </c>
      <c r="H86" s="8">
        <f t="shared" si="6"/>
        <v>0.6921235228889987</v>
      </c>
      <c r="I86" s="9">
        <f t="shared" si="10"/>
        <v>-0.3078764771110013</v>
      </c>
      <c r="J86" s="10">
        <f>STDEV(G86:G97)/AVERAGE(G86:G97)</f>
        <v>0.07651944695404563</v>
      </c>
      <c r="K86" s="59">
        <f t="shared" si="11"/>
        <v>21732678.618714556</v>
      </c>
    </row>
    <row r="87" spans="1:11" s="2" customFormat="1" ht="12.75">
      <c r="A87" s="11">
        <v>3140000</v>
      </c>
      <c r="B87" s="12">
        <f t="shared" si="7"/>
        <v>6.496929648073215</v>
      </c>
      <c r="C87" s="13">
        <v>80</v>
      </c>
      <c r="D87" s="12">
        <v>10</v>
      </c>
      <c r="E87" s="13">
        <v>16.53</v>
      </c>
      <c r="F87" s="13">
        <f t="shared" si="8"/>
        <v>6.342713145737085</v>
      </c>
      <c r="G87" s="12">
        <f t="shared" si="9"/>
        <v>2201471.896564884</v>
      </c>
      <c r="H87" s="14">
        <f t="shared" si="6"/>
        <v>0.7011056995429568</v>
      </c>
      <c r="I87" s="15">
        <f t="shared" si="10"/>
        <v>-0.29889430045704324</v>
      </c>
      <c r="J87" s="16"/>
      <c r="K87" s="59">
        <f t="shared" si="11"/>
        <v>22014718.96564884</v>
      </c>
    </row>
    <row r="88" spans="1:11" s="2" customFormat="1" ht="12.75">
      <c r="A88" s="11">
        <v>3140000</v>
      </c>
      <c r="B88" s="12">
        <f t="shared" si="7"/>
        <v>6.496929648073215</v>
      </c>
      <c r="C88" s="13">
        <v>80</v>
      </c>
      <c r="D88" s="12">
        <v>10</v>
      </c>
      <c r="E88" s="13">
        <v>16.43</v>
      </c>
      <c r="F88" s="13">
        <f t="shared" si="8"/>
        <v>6.370712585748286</v>
      </c>
      <c r="G88" s="12">
        <f t="shared" si="9"/>
        <v>2348078.358208005</v>
      </c>
      <c r="H88" s="14">
        <f t="shared" si="6"/>
        <v>0.7477956554802563</v>
      </c>
      <c r="I88" s="15">
        <f t="shared" si="10"/>
        <v>-0.2522043445197437</v>
      </c>
      <c r="J88" s="16"/>
      <c r="K88" s="59">
        <f t="shared" si="11"/>
        <v>23480783.582080048</v>
      </c>
    </row>
    <row r="89" spans="1:11" s="2" customFormat="1" ht="12.75">
      <c r="A89" s="11">
        <v>3140000</v>
      </c>
      <c r="B89" s="12">
        <f t="shared" si="7"/>
        <v>6.496929648073215</v>
      </c>
      <c r="C89" s="13">
        <v>80</v>
      </c>
      <c r="D89" s="12">
        <v>10</v>
      </c>
      <c r="E89" s="13">
        <v>16.43</v>
      </c>
      <c r="F89" s="13">
        <f t="shared" si="8"/>
        <v>6.370712585748286</v>
      </c>
      <c r="G89" s="12">
        <f t="shared" si="9"/>
        <v>2348078.358208005</v>
      </c>
      <c r="H89" s="14">
        <f t="shared" si="6"/>
        <v>0.7477956554802563</v>
      </c>
      <c r="I89" s="15">
        <f t="shared" si="10"/>
        <v>-0.2522043445197437</v>
      </c>
      <c r="J89" s="16"/>
      <c r="K89" s="59">
        <f t="shared" si="11"/>
        <v>23480783.582080048</v>
      </c>
    </row>
    <row r="90" spans="1:11" s="2" customFormat="1" ht="12.75">
      <c r="A90" s="11">
        <v>3140000</v>
      </c>
      <c r="B90" s="12">
        <f t="shared" si="7"/>
        <v>6.496929648073215</v>
      </c>
      <c r="C90" s="13">
        <v>80</v>
      </c>
      <c r="D90" s="12">
        <v>10</v>
      </c>
      <c r="E90" s="13">
        <v>16.43</v>
      </c>
      <c r="F90" s="13">
        <f t="shared" si="8"/>
        <v>6.370712585748286</v>
      </c>
      <c r="G90" s="12">
        <f t="shared" si="9"/>
        <v>2348078.358208005</v>
      </c>
      <c r="H90" s="14">
        <f t="shared" si="6"/>
        <v>0.7477956554802563</v>
      </c>
      <c r="I90" s="15">
        <f t="shared" si="10"/>
        <v>-0.2522043445197437</v>
      </c>
      <c r="J90" s="16"/>
      <c r="K90" s="59">
        <f t="shared" si="11"/>
        <v>23480783.582080048</v>
      </c>
    </row>
    <row r="91" spans="1:11" s="2" customFormat="1" ht="12.75">
      <c r="A91" s="11">
        <v>3140000</v>
      </c>
      <c r="B91" s="12">
        <f t="shared" si="7"/>
        <v>6.496929648073215</v>
      </c>
      <c r="C91" s="13">
        <v>80</v>
      </c>
      <c r="D91" s="12">
        <v>10</v>
      </c>
      <c r="E91" s="13">
        <v>16.27</v>
      </c>
      <c r="F91" s="13">
        <f t="shared" si="8"/>
        <v>6.415511689766205</v>
      </c>
      <c r="G91" s="12">
        <f t="shared" si="9"/>
        <v>2603224.900606436</v>
      </c>
      <c r="H91" s="14">
        <f t="shared" si="6"/>
        <v>0.8290525161166994</v>
      </c>
      <c r="I91" s="15">
        <f t="shared" si="10"/>
        <v>-0.1709474838833006</v>
      </c>
      <c r="J91" s="16"/>
      <c r="K91" s="59">
        <f t="shared" si="11"/>
        <v>26032249.006064363</v>
      </c>
    </row>
    <row r="92" spans="1:11" s="2" customFormat="1" ht="12.75">
      <c r="A92" s="11">
        <v>3140000</v>
      </c>
      <c r="B92" s="12">
        <f t="shared" si="7"/>
        <v>6.496929648073215</v>
      </c>
      <c r="C92" s="13">
        <v>80</v>
      </c>
      <c r="D92" s="12">
        <v>10</v>
      </c>
      <c r="E92" s="13">
        <v>16.27</v>
      </c>
      <c r="F92" s="13">
        <f t="shared" si="8"/>
        <v>6.415511689766205</v>
      </c>
      <c r="G92" s="12">
        <f t="shared" si="9"/>
        <v>2603224.900606436</v>
      </c>
      <c r="H92" s="14">
        <f t="shared" si="6"/>
        <v>0.8290525161166994</v>
      </c>
      <c r="I92" s="15">
        <f t="shared" si="10"/>
        <v>-0.1709474838833006</v>
      </c>
      <c r="J92" s="16"/>
      <c r="K92" s="59">
        <f t="shared" si="11"/>
        <v>26032249.006064363</v>
      </c>
    </row>
    <row r="93" spans="1:11" s="2" customFormat="1" ht="12.75">
      <c r="A93" s="11">
        <v>3140000</v>
      </c>
      <c r="B93" s="12">
        <f t="shared" si="7"/>
        <v>6.496929648073215</v>
      </c>
      <c r="C93" s="13">
        <v>80</v>
      </c>
      <c r="D93" s="12">
        <v>10</v>
      </c>
      <c r="E93" s="13">
        <v>16.29</v>
      </c>
      <c r="F93" s="13">
        <f t="shared" si="8"/>
        <v>6.409911801763965</v>
      </c>
      <c r="G93" s="12">
        <f t="shared" si="9"/>
        <v>2569873.829658828</v>
      </c>
      <c r="H93" s="14">
        <f t="shared" si="6"/>
        <v>0.818431155942302</v>
      </c>
      <c r="I93" s="15">
        <f t="shared" si="10"/>
        <v>-0.18156884405769802</v>
      </c>
      <c r="J93" s="16"/>
      <c r="K93" s="59">
        <f t="shared" si="11"/>
        <v>25698738.296588283</v>
      </c>
    </row>
    <row r="94" spans="1:11" s="2" customFormat="1" ht="12.75">
      <c r="A94" s="11">
        <v>3140000</v>
      </c>
      <c r="B94" s="12">
        <f t="shared" si="7"/>
        <v>6.496929648073215</v>
      </c>
      <c r="C94" s="13">
        <v>80</v>
      </c>
      <c r="D94" s="12">
        <v>10</v>
      </c>
      <c r="E94" s="13">
        <v>16.28</v>
      </c>
      <c r="F94" s="13">
        <f t="shared" si="8"/>
        <v>6.412711745765084</v>
      </c>
      <c r="G94" s="12">
        <f t="shared" si="9"/>
        <v>2586495.610818755</v>
      </c>
      <c r="H94" s="14">
        <f t="shared" si="6"/>
        <v>0.8237247168212595</v>
      </c>
      <c r="I94" s="15">
        <f t="shared" si="10"/>
        <v>-0.17627528317874053</v>
      </c>
      <c r="J94" s="16"/>
      <c r="K94" s="59">
        <f t="shared" si="11"/>
        <v>25864956.10818755</v>
      </c>
    </row>
    <row r="95" spans="1:11" s="2" customFormat="1" ht="12.75">
      <c r="A95" s="11">
        <v>3140000</v>
      </c>
      <c r="B95" s="12">
        <f t="shared" si="7"/>
        <v>6.496929648073215</v>
      </c>
      <c r="C95" s="13">
        <v>80</v>
      </c>
      <c r="D95" s="12">
        <v>10</v>
      </c>
      <c r="E95" s="13">
        <v>16.27</v>
      </c>
      <c r="F95" s="13">
        <f t="shared" si="8"/>
        <v>6.415511689766205</v>
      </c>
      <c r="G95" s="12">
        <f t="shared" si="9"/>
        <v>2603224.900606436</v>
      </c>
      <c r="H95" s="14">
        <f t="shared" si="6"/>
        <v>0.8290525161166994</v>
      </c>
      <c r="I95" s="15">
        <f t="shared" si="10"/>
        <v>-0.1709474838833006</v>
      </c>
      <c r="J95" s="16"/>
      <c r="K95" s="59">
        <f t="shared" si="11"/>
        <v>26032249.006064363</v>
      </c>
    </row>
    <row r="96" spans="1:11" s="2" customFormat="1" ht="12.75">
      <c r="A96" s="11">
        <v>3140000</v>
      </c>
      <c r="B96" s="12">
        <f t="shared" si="7"/>
        <v>6.496929648073215</v>
      </c>
      <c r="C96" s="13">
        <v>80</v>
      </c>
      <c r="D96" s="12">
        <v>10</v>
      </c>
      <c r="E96" s="13">
        <v>16.29</v>
      </c>
      <c r="F96" s="13">
        <f t="shared" si="8"/>
        <v>6.409911801763965</v>
      </c>
      <c r="G96" s="12">
        <f t="shared" si="9"/>
        <v>2569873.829658828</v>
      </c>
      <c r="H96" s="14">
        <f t="shared" si="6"/>
        <v>0.818431155942302</v>
      </c>
      <c r="I96" s="15">
        <f t="shared" si="10"/>
        <v>-0.18156884405769802</v>
      </c>
      <c r="J96" s="16"/>
      <c r="K96" s="59">
        <f t="shared" si="11"/>
        <v>25698738.296588283</v>
      </c>
    </row>
    <row r="97" spans="1:11" s="2" customFormat="1" ht="12.75">
      <c r="A97" s="17">
        <v>3140000</v>
      </c>
      <c r="B97" s="18">
        <f t="shared" si="7"/>
        <v>6.496929648073215</v>
      </c>
      <c r="C97" s="19">
        <v>80</v>
      </c>
      <c r="D97" s="18">
        <v>10</v>
      </c>
      <c r="E97" s="19">
        <v>16.16</v>
      </c>
      <c r="F97" s="19">
        <f t="shared" si="8"/>
        <v>6.446311073778524</v>
      </c>
      <c r="G97" s="18">
        <f t="shared" si="9"/>
        <v>2794544.7838784284</v>
      </c>
      <c r="H97" s="20">
        <f t="shared" si="6"/>
        <v>0.8899824152479071</v>
      </c>
      <c r="I97" s="21">
        <f t="shared" si="10"/>
        <v>-0.11001758475209289</v>
      </c>
      <c r="J97" s="22"/>
      <c r="K97" s="59">
        <f t="shared" si="11"/>
        <v>27945447.838784285</v>
      </c>
    </row>
    <row r="98" spans="1:11" s="2" customFormat="1" ht="12.75">
      <c r="A98" s="5">
        <v>3140000</v>
      </c>
      <c r="B98" s="6">
        <f t="shared" si="7"/>
        <v>6.496929648073215</v>
      </c>
      <c r="C98" s="7">
        <v>70</v>
      </c>
      <c r="D98" s="6">
        <v>10</v>
      </c>
      <c r="E98" s="7">
        <v>16.51</v>
      </c>
      <c r="F98" s="7">
        <f t="shared" si="8"/>
        <v>6.348313033739325</v>
      </c>
      <c r="G98" s="6">
        <f t="shared" si="9"/>
        <v>2230041.9549717</v>
      </c>
      <c r="H98" s="8">
        <f t="shared" si="6"/>
        <v>0.7102044442585032</v>
      </c>
      <c r="I98" s="9">
        <f t="shared" si="10"/>
        <v>-0.28979555574149685</v>
      </c>
      <c r="J98" s="10">
        <f>STDEV(G98:G109)/AVERAGE(G98:G109)</f>
        <v>0.06802640722852468</v>
      </c>
      <c r="K98" s="59">
        <f t="shared" si="11"/>
        <v>22300419.549717</v>
      </c>
    </row>
    <row r="99" spans="1:11" s="2" customFormat="1" ht="12.75">
      <c r="A99" s="11">
        <v>3140000</v>
      </c>
      <c r="B99" s="12">
        <f t="shared" si="7"/>
        <v>6.496929648073215</v>
      </c>
      <c r="C99" s="13">
        <v>70</v>
      </c>
      <c r="D99" s="12">
        <v>10</v>
      </c>
      <c r="E99" s="13">
        <v>16.57</v>
      </c>
      <c r="F99" s="13">
        <f t="shared" si="8"/>
        <v>6.331513369732606</v>
      </c>
      <c r="G99" s="12">
        <f t="shared" si="9"/>
        <v>2145425.1615989795</v>
      </c>
      <c r="H99" s="14">
        <f t="shared" si="6"/>
        <v>0.6832564208913947</v>
      </c>
      <c r="I99" s="15">
        <f t="shared" si="10"/>
        <v>-0.3167435791086053</v>
      </c>
      <c r="J99" s="16"/>
      <c r="K99" s="59">
        <f t="shared" si="11"/>
        <v>21454251.615989797</v>
      </c>
    </row>
    <row r="100" spans="1:11" s="2" customFormat="1" ht="12.75">
      <c r="A100" s="11">
        <v>3140000</v>
      </c>
      <c r="B100" s="12">
        <f t="shared" si="7"/>
        <v>6.496929648073215</v>
      </c>
      <c r="C100" s="13">
        <v>70</v>
      </c>
      <c r="D100" s="12">
        <v>10</v>
      </c>
      <c r="E100" s="13">
        <v>16.48</v>
      </c>
      <c r="F100" s="13">
        <f t="shared" si="8"/>
        <v>6.3567128657426855</v>
      </c>
      <c r="G100" s="12">
        <f t="shared" si="9"/>
        <v>2273593.7448293474</v>
      </c>
      <c r="H100" s="14">
        <f t="shared" si="6"/>
        <v>0.7240744410284545</v>
      </c>
      <c r="I100" s="15">
        <f t="shared" si="10"/>
        <v>-0.27592555897154547</v>
      </c>
      <c r="J100" s="16"/>
      <c r="K100" s="59">
        <f t="shared" si="11"/>
        <v>22735937.448293474</v>
      </c>
    </row>
    <row r="101" spans="1:11" s="2" customFormat="1" ht="12.75">
      <c r="A101" s="11">
        <v>3140000</v>
      </c>
      <c r="B101" s="12">
        <f t="shared" si="7"/>
        <v>6.496929648073215</v>
      </c>
      <c r="C101" s="13">
        <v>70</v>
      </c>
      <c r="D101" s="12">
        <v>10</v>
      </c>
      <c r="E101" s="13">
        <v>16.61</v>
      </c>
      <c r="F101" s="13">
        <f t="shared" si="8"/>
        <v>6.320313593728126</v>
      </c>
      <c r="G101" s="12">
        <f t="shared" si="9"/>
        <v>2090805.306760521</v>
      </c>
      <c r="H101" s="14">
        <f t="shared" si="6"/>
        <v>0.6658615626625862</v>
      </c>
      <c r="I101" s="15">
        <f t="shared" si="10"/>
        <v>-0.3341384373374138</v>
      </c>
      <c r="J101" s="16"/>
      <c r="K101" s="59">
        <f t="shared" si="11"/>
        <v>20908053.06760521</v>
      </c>
    </row>
    <row r="102" spans="1:11" s="2" customFormat="1" ht="12.75">
      <c r="A102" s="11">
        <v>3140000</v>
      </c>
      <c r="B102" s="12">
        <f t="shared" si="7"/>
        <v>6.496929648073215</v>
      </c>
      <c r="C102" s="13">
        <v>70</v>
      </c>
      <c r="D102" s="12">
        <v>10</v>
      </c>
      <c r="E102" s="13">
        <v>16.55</v>
      </c>
      <c r="F102" s="13">
        <f t="shared" si="8"/>
        <v>6.3371132577348455</v>
      </c>
      <c r="G102" s="12">
        <f t="shared" si="9"/>
        <v>2173267.861871456</v>
      </c>
      <c r="H102" s="14">
        <f t="shared" si="6"/>
        <v>0.6921235228889987</v>
      </c>
      <c r="I102" s="15">
        <f t="shared" si="10"/>
        <v>-0.3078764771110013</v>
      </c>
      <c r="J102" s="16"/>
      <c r="K102" s="59">
        <f t="shared" si="11"/>
        <v>21732678.618714556</v>
      </c>
    </row>
    <row r="103" spans="1:11" s="2" customFormat="1" ht="12.75">
      <c r="A103" s="11">
        <v>3140000</v>
      </c>
      <c r="B103" s="12">
        <f t="shared" si="7"/>
        <v>6.496929648073215</v>
      </c>
      <c r="C103" s="13">
        <v>70</v>
      </c>
      <c r="D103" s="12">
        <v>10</v>
      </c>
      <c r="E103" s="13">
        <v>16.49</v>
      </c>
      <c r="F103" s="13">
        <f t="shared" si="8"/>
        <v>6.353912921741566</v>
      </c>
      <c r="G103" s="12">
        <f t="shared" si="9"/>
        <v>2258982.787240613</v>
      </c>
      <c r="H103" s="14">
        <f t="shared" si="6"/>
        <v>0.7194212698218512</v>
      </c>
      <c r="I103" s="15">
        <f t="shared" si="10"/>
        <v>-0.2805787301781488</v>
      </c>
      <c r="J103" s="16"/>
      <c r="K103" s="59">
        <f t="shared" si="11"/>
        <v>22589827.87240613</v>
      </c>
    </row>
    <row r="104" spans="1:11" s="2" customFormat="1" ht="12.75">
      <c r="A104" s="11">
        <v>3140000</v>
      </c>
      <c r="B104" s="12">
        <f t="shared" si="7"/>
        <v>6.496929648073215</v>
      </c>
      <c r="C104" s="13">
        <v>70</v>
      </c>
      <c r="D104" s="12">
        <v>10</v>
      </c>
      <c r="E104" s="13">
        <v>16.74</v>
      </c>
      <c r="F104" s="13">
        <f t="shared" si="8"/>
        <v>6.283914321713566</v>
      </c>
      <c r="G104" s="12">
        <f t="shared" si="9"/>
        <v>1922712.375823356</v>
      </c>
      <c r="H104" s="14">
        <f t="shared" si="6"/>
        <v>0.612328782109349</v>
      </c>
      <c r="I104" s="15">
        <f t="shared" si="10"/>
        <v>-0.38767121789065095</v>
      </c>
      <c r="J104" s="16"/>
      <c r="K104" s="59">
        <f t="shared" si="11"/>
        <v>19227123.75823356</v>
      </c>
    </row>
    <row r="105" spans="1:11" s="2" customFormat="1" ht="12.75">
      <c r="A105" s="11">
        <v>3140000</v>
      </c>
      <c r="B105" s="12">
        <f t="shared" si="7"/>
        <v>6.496929648073215</v>
      </c>
      <c r="C105" s="13">
        <v>70</v>
      </c>
      <c r="D105" s="12">
        <v>10</v>
      </c>
      <c r="E105" s="13">
        <v>16.67</v>
      </c>
      <c r="F105" s="13">
        <f t="shared" si="8"/>
        <v>6.303513929721405</v>
      </c>
      <c r="G105" s="12">
        <f t="shared" si="9"/>
        <v>2011471.7138519536</v>
      </c>
      <c r="H105" s="14">
        <f t="shared" si="6"/>
        <v>0.640596087213998</v>
      </c>
      <c r="I105" s="15">
        <f t="shared" si="10"/>
        <v>-0.35940391278600203</v>
      </c>
      <c r="J105" s="16"/>
      <c r="K105" s="59">
        <f t="shared" si="11"/>
        <v>20114717.138519537</v>
      </c>
    </row>
    <row r="106" spans="1:11" s="2" customFormat="1" ht="12.75">
      <c r="A106" s="11">
        <v>3140000</v>
      </c>
      <c r="B106" s="12">
        <f t="shared" si="7"/>
        <v>6.496929648073215</v>
      </c>
      <c r="C106" s="13">
        <v>70</v>
      </c>
      <c r="D106" s="12">
        <v>10</v>
      </c>
      <c r="E106" s="13">
        <v>16.72</v>
      </c>
      <c r="F106" s="13">
        <f t="shared" si="8"/>
        <v>6.289514209715806</v>
      </c>
      <c r="G106" s="12">
        <f t="shared" si="9"/>
        <v>1947664.7746990789</v>
      </c>
      <c r="H106" s="14">
        <f t="shared" si="6"/>
        <v>0.6202754059551207</v>
      </c>
      <c r="I106" s="15">
        <f t="shared" si="10"/>
        <v>-0.37972459404487935</v>
      </c>
      <c r="J106" s="16"/>
      <c r="K106" s="59">
        <f t="shared" si="11"/>
        <v>19476647.74699079</v>
      </c>
    </row>
    <row r="107" spans="1:11" s="2" customFormat="1" ht="12.75">
      <c r="A107" s="11">
        <v>3140000</v>
      </c>
      <c r="B107" s="12">
        <f t="shared" si="7"/>
        <v>6.496929648073215</v>
      </c>
      <c r="C107" s="13">
        <v>70</v>
      </c>
      <c r="D107" s="12">
        <v>10</v>
      </c>
      <c r="E107" s="13">
        <v>16.63</v>
      </c>
      <c r="F107" s="13">
        <f t="shared" si="8"/>
        <v>6.314713705725886</v>
      </c>
      <c r="G107" s="12">
        <f t="shared" si="9"/>
        <v>2064019.070923901</v>
      </c>
      <c r="H107" s="14">
        <f t="shared" si="6"/>
        <v>0.6573309143069748</v>
      </c>
      <c r="I107" s="15">
        <f t="shared" si="10"/>
        <v>-0.34266908569302523</v>
      </c>
      <c r="J107" s="16"/>
      <c r="K107" s="59">
        <f t="shared" si="11"/>
        <v>20640190.70923901</v>
      </c>
    </row>
    <row r="108" spans="1:11" s="2" customFormat="1" ht="12.75">
      <c r="A108" s="11">
        <v>3140000</v>
      </c>
      <c r="B108" s="12">
        <f t="shared" si="7"/>
        <v>6.496929648073215</v>
      </c>
      <c r="C108" s="13">
        <v>70</v>
      </c>
      <c r="D108" s="12">
        <v>10</v>
      </c>
      <c r="E108" s="13">
        <v>16.78</v>
      </c>
      <c r="F108" s="13">
        <f t="shared" si="8"/>
        <v>6.272714545709086</v>
      </c>
      <c r="G108" s="12">
        <f t="shared" si="9"/>
        <v>1873762.5113660393</v>
      </c>
      <c r="H108" s="14">
        <f t="shared" si="6"/>
        <v>0.5967396533012864</v>
      </c>
      <c r="I108" s="15">
        <f t="shared" si="10"/>
        <v>-0.4032603466987136</v>
      </c>
      <c r="J108" s="16"/>
      <c r="K108" s="59">
        <f t="shared" si="11"/>
        <v>18737625.11366039</v>
      </c>
    </row>
    <row r="109" spans="1:11" s="2" customFormat="1" ht="12.75">
      <c r="A109" s="17">
        <v>3140000</v>
      </c>
      <c r="B109" s="18">
        <f t="shared" si="7"/>
        <v>6.496929648073215</v>
      </c>
      <c r="C109" s="19">
        <v>70</v>
      </c>
      <c r="D109" s="18">
        <v>10</v>
      </c>
      <c r="E109" s="19">
        <v>16.74</v>
      </c>
      <c r="F109" s="19">
        <f t="shared" si="8"/>
        <v>6.283914321713566</v>
      </c>
      <c r="G109" s="18">
        <f t="shared" si="9"/>
        <v>1922712.375823356</v>
      </c>
      <c r="H109" s="20">
        <f t="shared" si="6"/>
        <v>0.612328782109349</v>
      </c>
      <c r="I109" s="21">
        <f t="shared" si="10"/>
        <v>-0.38767121789065095</v>
      </c>
      <c r="J109" s="22"/>
      <c r="K109" s="59">
        <f t="shared" si="11"/>
        <v>19227123.75823356</v>
      </c>
    </row>
    <row r="110" spans="1:11" s="2" customFormat="1" ht="12.75">
      <c r="A110" s="5">
        <v>3140000</v>
      </c>
      <c r="B110" s="6">
        <f t="shared" si="7"/>
        <v>6.496929648073215</v>
      </c>
      <c r="C110" s="7">
        <v>60</v>
      </c>
      <c r="D110" s="6">
        <v>10</v>
      </c>
      <c r="E110" s="7">
        <v>16.49</v>
      </c>
      <c r="F110" s="7">
        <f t="shared" si="8"/>
        <v>6.353912921741566</v>
      </c>
      <c r="G110" s="6">
        <f t="shared" si="9"/>
        <v>2258982.787240613</v>
      </c>
      <c r="H110" s="8">
        <f t="shared" si="6"/>
        <v>0.7194212698218512</v>
      </c>
      <c r="I110" s="9">
        <f t="shared" si="10"/>
        <v>-0.2805787301781488</v>
      </c>
      <c r="J110" s="10">
        <f>STDEV(G110:G121)/AVERAGE(G110:G121)</f>
        <v>0.17073815652410196</v>
      </c>
      <c r="K110" s="59">
        <f t="shared" si="11"/>
        <v>22589827.87240613</v>
      </c>
    </row>
    <row r="111" spans="1:11" s="2" customFormat="1" ht="12.75">
      <c r="A111" s="11">
        <v>3140000</v>
      </c>
      <c r="B111" s="12">
        <f t="shared" si="7"/>
        <v>6.496929648073215</v>
      </c>
      <c r="C111" s="13">
        <v>60</v>
      </c>
      <c r="D111" s="12">
        <v>10</v>
      </c>
      <c r="E111" s="13">
        <v>16.32</v>
      </c>
      <c r="F111" s="13">
        <f t="shared" si="8"/>
        <v>6.401511969760604</v>
      </c>
      <c r="G111" s="12">
        <f t="shared" si="9"/>
        <v>2520646.6512130327</v>
      </c>
      <c r="H111" s="14">
        <f t="shared" si="6"/>
        <v>0.802753710577399</v>
      </c>
      <c r="I111" s="15">
        <f t="shared" si="10"/>
        <v>-0.19724628942260103</v>
      </c>
      <c r="J111" s="16"/>
      <c r="K111" s="59">
        <f t="shared" si="11"/>
        <v>25206466.512130328</v>
      </c>
    </row>
    <row r="112" spans="1:11" s="2" customFormat="1" ht="12.75">
      <c r="A112" s="11">
        <v>3140000</v>
      </c>
      <c r="B112" s="12">
        <f t="shared" si="7"/>
        <v>6.496929648073215</v>
      </c>
      <c r="C112" s="13">
        <v>60</v>
      </c>
      <c r="D112" s="12">
        <v>10</v>
      </c>
      <c r="E112" s="13">
        <v>15.96</v>
      </c>
      <c r="F112" s="13">
        <f t="shared" si="8"/>
        <v>6.502309953800924</v>
      </c>
      <c r="G112" s="12">
        <f t="shared" si="9"/>
        <v>3179142.1990741547</v>
      </c>
      <c r="H112" s="14">
        <f t="shared" si="6"/>
        <v>1.0124656684949538</v>
      </c>
      <c r="I112" s="15">
        <f t="shared" si="10"/>
        <v>0.012465668494953785</v>
      </c>
      <c r="J112" s="16"/>
      <c r="K112" s="59">
        <f t="shared" si="11"/>
        <v>31791421.990741547</v>
      </c>
    </row>
    <row r="113" spans="1:11" s="2" customFormat="1" ht="12.75">
      <c r="A113" s="11">
        <v>3140000</v>
      </c>
      <c r="B113" s="12">
        <f t="shared" si="7"/>
        <v>6.496929648073215</v>
      </c>
      <c r="C113" s="13">
        <v>60</v>
      </c>
      <c r="D113" s="12">
        <v>10</v>
      </c>
      <c r="E113" s="13">
        <v>16.91</v>
      </c>
      <c r="F113" s="13">
        <f t="shared" si="8"/>
        <v>6.236315273694526</v>
      </c>
      <c r="G113" s="12">
        <f t="shared" si="9"/>
        <v>1723119.0098418794</v>
      </c>
      <c r="H113" s="14">
        <f t="shared" si="6"/>
        <v>0.54876401587321</v>
      </c>
      <c r="I113" s="15">
        <f t="shared" si="10"/>
        <v>-0.45123598412679</v>
      </c>
      <c r="J113" s="16"/>
      <c r="K113" s="59">
        <f t="shared" si="11"/>
        <v>17231190.098418795</v>
      </c>
    </row>
    <row r="114" spans="1:11" s="2" customFormat="1" ht="12.75">
      <c r="A114" s="11">
        <v>3140000</v>
      </c>
      <c r="B114" s="12">
        <f t="shared" si="7"/>
        <v>6.496929648073215</v>
      </c>
      <c r="C114" s="13">
        <v>60</v>
      </c>
      <c r="D114" s="12">
        <v>10</v>
      </c>
      <c r="E114" s="13">
        <v>16.79</v>
      </c>
      <c r="F114" s="13">
        <f t="shared" si="8"/>
        <v>6.269914601707966</v>
      </c>
      <c r="G114" s="12">
        <f t="shared" si="9"/>
        <v>1861721.0177407158</v>
      </c>
      <c r="H114" s="14">
        <f t="shared" si="6"/>
        <v>0.5929047827199732</v>
      </c>
      <c r="I114" s="15">
        <f t="shared" si="10"/>
        <v>-0.40709521728002684</v>
      </c>
      <c r="J114" s="16"/>
      <c r="K114" s="59">
        <f t="shared" si="11"/>
        <v>18617210.177407157</v>
      </c>
    </row>
    <row r="115" spans="1:11" s="2" customFormat="1" ht="12.75">
      <c r="A115" s="11">
        <v>3140000</v>
      </c>
      <c r="B115" s="12">
        <f t="shared" si="7"/>
        <v>6.496929648073215</v>
      </c>
      <c r="C115" s="13">
        <v>60</v>
      </c>
      <c r="D115" s="12">
        <v>10</v>
      </c>
      <c r="E115" s="13">
        <v>16.66</v>
      </c>
      <c r="F115" s="13">
        <f t="shared" si="8"/>
        <v>6.306313873722526</v>
      </c>
      <c r="G115" s="12">
        <f t="shared" si="9"/>
        <v>2024481.785494836</v>
      </c>
      <c r="H115" s="14">
        <f t="shared" si="6"/>
        <v>0.6447394221321134</v>
      </c>
      <c r="I115" s="15">
        <f t="shared" si="10"/>
        <v>-0.35526057786788656</v>
      </c>
      <c r="J115" s="16"/>
      <c r="K115" s="59">
        <f t="shared" si="11"/>
        <v>20244817.85494836</v>
      </c>
    </row>
    <row r="116" spans="1:11" s="2" customFormat="1" ht="12.75">
      <c r="A116" s="11">
        <v>3140000</v>
      </c>
      <c r="B116" s="12">
        <f t="shared" si="7"/>
        <v>6.496929648073215</v>
      </c>
      <c r="C116" s="13">
        <v>60</v>
      </c>
      <c r="D116" s="12">
        <v>10</v>
      </c>
      <c r="E116" s="13">
        <v>16.73</v>
      </c>
      <c r="F116" s="13">
        <f t="shared" si="8"/>
        <v>6.286714265714686</v>
      </c>
      <c r="G116" s="12">
        <f t="shared" si="9"/>
        <v>1935148.3576896926</v>
      </c>
      <c r="H116" s="14">
        <f t="shared" si="6"/>
        <v>0.6162892858884371</v>
      </c>
      <c r="I116" s="15">
        <f t="shared" si="10"/>
        <v>-0.3837107141115629</v>
      </c>
      <c r="J116" s="16"/>
      <c r="K116" s="59">
        <f t="shared" si="11"/>
        <v>19351483.57689693</v>
      </c>
    </row>
    <row r="117" spans="1:11" s="2" customFormat="1" ht="12.75">
      <c r="A117" s="11">
        <v>3140000</v>
      </c>
      <c r="B117" s="12">
        <f t="shared" si="7"/>
        <v>6.496929648073215</v>
      </c>
      <c r="C117" s="13">
        <v>60</v>
      </c>
      <c r="D117" s="12">
        <v>10</v>
      </c>
      <c r="E117" s="13">
        <v>16.63</v>
      </c>
      <c r="F117" s="13">
        <f t="shared" si="8"/>
        <v>6.314713705725886</v>
      </c>
      <c r="G117" s="12">
        <f t="shared" si="9"/>
        <v>2064019.070923901</v>
      </c>
      <c r="H117" s="14">
        <f t="shared" si="6"/>
        <v>0.6573309143069748</v>
      </c>
      <c r="I117" s="15">
        <f t="shared" si="10"/>
        <v>-0.34266908569302523</v>
      </c>
      <c r="J117" s="16"/>
      <c r="K117" s="59">
        <f t="shared" si="11"/>
        <v>20640190.70923901</v>
      </c>
    </row>
    <row r="118" spans="1:11" s="2" customFormat="1" ht="12.75">
      <c r="A118" s="11">
        <v>3140000</v>
      </c>
      <c r="B118" s="12">
        <f t="shared" si="7"/>
        <v>6.496929648073215</v>
      </c>
      <c r="C118" s="13">
        <v>60</v>
      </c>
      <c r="D118" s="12">
        <v>10</v>
      </c>
      <c r="E118" s="13">
        <v>16.53</v>
      </c>
      <c r="F118" s="13">
        <f t="shared" si="8"/>
        <v>6.342713145737085</v>
      </c>
      <c r="G118" s="12">
        <f t="shared" si="9"/>
        <v>2201471.896564884</v>
      </c>
      <c r="H118" s="14">
        <f t="shared" si="6"/>
        <v>0.7011056995429568</v>
      </c>
      <c r="I118" s="15">
        <f t="shared" si="10"/>
        <v>-0.29889430045704324</v>
      </c>
      <c r="J118" s="16"/>
      <c r="K118" s="59">
        <f t="shared" si="11"/>
        <v>22014718.96564884</v>
      </c>
    </row>
    <row r="119" spans="1:11" s="2" customFormat="1" ht="12.75">
      <c r="A119" s="11">
        <v>3140000</v>
      </c>
      <c r="B119" s="12">
        <f t="shared" si="7"/>
        <v>6.496929648073215</v>
      </c>
      <c r="C119" s="13">
        <v>60</v>
      </c>
      <c r="D119" s="12">
        <v>10</v>
      </c>
      <c r="E119" s="13">
        <v>16.57</v>
      </c>
      <c r="F119" s="13">
        <f t="shared" si="8"/>
        <v>6.331513369732606</v>
      </c>
      <c r="G119" s="12">
        <f t="shared" si="9"/>
        <v>2145425.1615989795</v>
      </c>
      <c r="H119" s="14">
        <f t="shared" si="6"/>
        <v>0.6832564208913947</v>
      </c>
      <c r="I119" s="15">
        <f t="shared" si="10"/>
        <v>-0.3167435791086053</v>
      </c>
      <c r="J119" s="16"/>
      <c r="K119" s="59">
        <f t="shared" si="11"/>
        <v>21454251.615989797</v>
      </c>
    </row>
    <row r="120" spans="1:11" s="2" customFormat="1" ht="12.75">
      <c r="A120" s="11">
        <v>3140000</v>
      </c>
      <c r="B120" s="12">
        <f t="shared" si="7"/>
        <v>6.496929648073215</v>
      </c>
      <c r="C120" s="13">
        <v>60</v>
      </c>
      <c r="D120" s="12">
        <v>10</v>
      </c>
      <c r="E120" s="13">
        <v>16.58</v>
      </c>
      <c r="F120" s="13">
        <f t="shared" si="8"/>
        <v>6.328713425731486</v>
      </c>
      <c r="G120" s="12">
        <f t="shared" si="9"/>
        <v>2131637.862915028</v>
      </c>
      <c r="H120" s="14">
        <f t="shared" si="6"/>
        <v>0.678865561437907</v>
      </c>
      <c r="I120" s="15">
        <f t="shared" si="10"/>
        <v>-0.321134438562093</v>
      </c>
      <c r="J120" s="16"/>
      <c r="K120" s="59">
        <f t="shared" si="11"/>
        <v>21316378.62915028</v>
      </c>
    </row>
    <row r="121" spans="1:11" s="2" customFormat="1" ht="12.75">
      <c r="A121" s="17">
        <v>3140000</v>
      </c>
      <c r="B121" s="18">
        <f t="shared" si="7"/>
        <v>6.496929648073215</v>
      </c>
      <c r="C121" s="19">
        <v>60</v>
      </c>
      <c r="D121" s="18">
        <v>10</v>
      </c>
      <c r="E121" s="19">
        <v>16.45</v>
      </c>
      <c r="F121" s="19">
        <f t="shared" si="8"/>
        <v>6.365112697746046</v>
      </c>
      <c r="G121" s="18">
        <f t="shared" si="9"/>
        <v>2317996.0829897188</v>
      </c>
      <c r="H121" s="20">
        <f t="shared" si="6"/>
        <v>0.7382153130540505</v>
      </c>
      <c r="I121" s="21">
        <f t="shared" si="10"/>
        <v>-0.2617846869459495</v>
      </c>
      <c r="J121" s="22"/>
      <c r="K121" s="59">
        <f t="shared" si="11"/>
        <v>23179960.829897188</v>
      </c>
    </row>
    <row r="122" spans="1:11" s="2" customFormat="1" ht="12.75">
      <c r="A122" s="5">
        <v>314000</v>
      </c>
      <c r="B122" s="6">
        <f t="shared" si="7"/>
        <v>5.496929648073215</v>
      </c>
      <c r="C122" s="7">
        <v>100</v>
      </c>
      <c r="D122" s="6">
        <v>100</v>
      </c>
      <c r="E122" s="7">
        <v>19.53</v>
      </c>
      <c r="F122" s="7">
        <f t="shared" si="8"/>
        <v>5.502729945401092</v>
      </c>
      <c r="G122" s="6">
        <f t="shared" si="9"/>
        <v>318221.8127742391</v>
      </c>
      <c r="H122" s="8">
        <f t="shared" si="6"/>
        <v>1.0134452636122264</v>
      </c>
      <c r="I122" s="9">
        <f t="shared" si="10"/>
        <v>0.013445263612226421</v>
      </c>
      <c r="J122" s="10">
        <f>STDEV(G122:G133)/AVERAGE(G122:G133)</f>
        <v>0.04598890716189105</v>
      </c>
      <c r="K122" s="59">
        <f t="shared" si="11"/>
        <v>31822181.27742391</v>
      </c>
    </row>
    <row r="123" spans="1:11" s="2" customFormat="1" ht="12.75">
      <c r="A123" s="11">
        <v>314000</v>
      </c>
      <c r="B123" s="12">
        <f t="shared" si="7"/>
        <v>5.496929648073215</v>
      </c>
      <c r="C123" s="13">
        <v>100</v>
      </c>
      <c r="D123" s="12">
        <v>100</v>
      </c>
      <c r="E123" s="13">
        <v>19.49</v>
      </c>
      <c r="F123" s="13">
        <f t="shared" si="8"/>
        <v>5.513929721405573</v>
      </c>
      <c r="G123" s="12">
        <f t="shared" si="9"/>
        <v>326534.9872070569</v>
      </c>
      <c r="H123" s="14">
        <f t="shared" si="6"/>
        <v>1.0399203414237481</v>
      </c>
      <c r="I123" s="15">
        <f t="shared" si="10"/>
        <v>0.03992034142374812</v>
      </c>
      <c r="J123" s="16"/>
      <c r="K123" s="59">
        <f t="shared" si="11"/>
        <v>32653498.720705688</v>
      </c>
    </row>
    <row r="124" spans="1:11" s="2" customFormat="1" ht="12.75">
      <c r="A124" s="11">
        <v>314000</v>
      </c>
      <c r="B124" s="12">
        <f t="shared" si="7"/>
        <v>5.496929648073215</v>
      </c>
      <c r="C124" s="13">
        <v>100</v>
      </c>
      <c r="D124" s="12">
        <v>100</v>
      </c>
      <c r="E124" s="13">
        <v>19.46</v>
      </c>
      <c r="F124" s="13">
        <f t="shared" si="8"/>
        <v>5.522329553408932</v>
      </c>
      <c r="G124" s="12">
        <f t="shared" si="9"/>
        <v>332912.0794013562</v>
      </c>
      <c r="H124" s="14">
        <f t="shared" si="6"/>
        <v>1.0602295522336185</v>
      </c>
      <c r="I124" s="15">
        <f t="shared" si="10"/>
        <v>0.06022955223361848</v>
      </c>
      <c r="J124" s="16"/>
      <c r="K124" s="59">
        <f t="shared" si="11"/>
        <v>33291207.940135624</v>
      </c>
    </row>
    <row r="125" spans="1:11" s="2" customFormat="1" ht="12.75">
      <c r="A125" s="11">
        <v>314000</v>
      </c>
      <c r="B125" s="12">
        <f t="shared" si="7"/>
        <v>5.496929648073215</v>
      </c>
      <c r="C125" s="13">
        <v>100</v>
      </c>
      <c r="D125" s="12">
        <v>100</v>
      </c>
      <c r="E125" s="13">
        <v>19.63</v>
      </c>
      <c r="F125" s="13">
        <f t="shared" si="8"/>
        <v>5.474730505389893</v>
      </c>
      <c r="G125" s="12">
        <f t="shared" si="9"/>
        <v>298353.06613492634</v>
      </c>
      <c r="H125" s="14">
        <f t="shared" si="6"/>
        <v>0.9501690004297018</v>
      </c>
      <c r="I125" s="15">
        <f t="shared" si="10"/>
        <v>-0.04983099957029824</v>
      </c>
      <c r="J125" s="16"/>
      <c r="K125" s="59">
        <f t="shared" si="11"/>
        <v>29835306.613492634</v>
      </c>
    </row>
    <row r="126" spans="1:11" s="2" customFormat="1" ht="12.75">
      <c r="A126" s="11">
        <v>314000</v>
      </c>
      <c r="B126" s="12">
        <f t="shared" si="7"/>
        <v>5.496929648073215</v>
      </c>
      <c r="C126" s="13">
        <v>100</v>
      </c>
      <c r="D126" s="12">
        <v>100</v>
      </c>
      <c r="E126" s="13">
        <v>19.45</v>
      </c>
      <c r="F126" s="13">
        <f t="shared" si="8"/>
        <v>5.525129497410052</v>
      </c>
      <c r="G126" s="12">
        <f t="shared" si="9"/>
        <v>335065.3336449858</v>
      </c>
      <c r="H126" s="14">
        <f t="shared" si="6"/>
        <v>1.0670870498247955</v>
      </c>
      <c r="I126" s="15">
        <f t="shared" si="10"/>
        <v>0.06708704982479552</v>
      </c>
      <c r="J126" s="16"/>
      <c r="K126" s="59">
        <f t="shared" si="11"/>
        <v>33506533.36449858</v>
      </c>
    </row>
    <row r="127" spans="1:11" s="2" customFormat="1" ht="12.75">
      <c r="A127" s="11">
        <v>314000</v>
      </c>
      <c r="B127" s="12">
        <f>LOG10(A127)</f>
        <v>5.496929648073215</v>
      </c>
      <c r="C127" s="13">
        <v>100</v>
      </c>
      <c r="D127" s="12">
        <v>100</v>
      </c>
      <c r="E127" s="13">
        <v>19.57</v>
      </c>
      <c r="F127" s="13">
        <f t="shared" si="8"/>
        <v>5.491530169396612</v>
      </c>
      <c r="G127" s="12">
        <f t="shared" si="9"/>
        <v>310120.2814175331</v>
      </c>
      <c r="H127" s="14">
        <f t="shared" si="6"/>
        <v>0.9876442083360927</v>
      </c>
      <c r="I127" s="15">
        <f t="shared" si="10"/>
        <v>-0.012355791663907323</v>
      </c>
      <c r="J127" s="16"/>
      <c r="K127" s="59">
        <f t="shared" si="11"/>
        <v>31012028.141753312</v>
      </c>
    </row>
    <row r="128" spans="1:11" s="2" customFormat="1" ht="12.75">
      <c r="A128" s="11">
        <v>314000</v>
      </c>
      <c r="B128" s="12">
        <f t="shared" si="7"/>
        <v>5.496929648073215</v>
      </c>
      <c r="C128" s="13">
        <v>100</v>
      </c>
      <c r="D128" s="12">
        <v>100</v>
      </c>
      <c r="E128" s="13">
        <v>19.6</v>
      </c>
      <c r="F128" s="13">
        <f t="shared" si="8"/>
        <v>5.483130337393252</v>
      </c>
      <c r="G128" s="12">
        <f t="shared" si="9"/>
        <v>304179.77715743514</v>
      </c>
      <c r="H128" s="14">
        <f t="shared" si="6"/>
        <v>0.9687254049599845</v>
      </c>
      <c r="I128" s="15">
        <f t="shared" si="10"/>
        <v>-0.03127459504001551</v>
      </c>
      <c r="J128" s="16"/>
      <c r="K128" s="59">
        <f t="shared" si="11"/>
        <v>30417977.715743512</v>
      </c>
    </row>
    <row r="129" spans="1:11" s="2" customFormat="1" ht="12.75">
      <c r="A129" s="11">
        <v>314000</v>
      </c>
      <c r="B129" s="12">
        <f>LOG10(A129)</f>
        <v>5.496929648073215</v>
      </c>
      <c r="C129" s="13">
        <v>100</v>
      </c>
      <c r="D129" s="12">
        <v>100</v>
      </c>
      <c r="E129" s="13">
        <v>19.63</v>
      </c>
      <c r="F129" s="13">
        <f t="shared" si="8"/>
        <v>5.474730505389893</v>
      </c>
      <c r="G129" s="12">
        <f t="shared" si="9"/>
        <v>298353.06613492634</v>
      </c>
      <c r="H129" s="14">
        <f t="shared" si="6"/>
        <v>0.9501690004297018</v>
      </c>
      <c r="I129" s="15">
        <f t="shared" si="10"/>
        <v>-0.04983099957029824</v>
      </c>
      <c r="J129" s="16"/>
      <c r="K129" s="59">
        <f t="shared" si="11"/>
        <v>29835306.613492634</v>
      </c>
    </row>
    <row r="130" spans="1:11" s="2" customFormat="1" ht="12.75">
      <c r="A130" s="11">
        <v>314000</v>
      </c>
      <c r="B130" s="12">
        <f>LOG10(A130)</f>
        <v>5.496929648073215</v>
      </c>
      <c r="C130" s="13">
        <v>100</v>
      </c>
      <c r="D130" s="12">
        <v>100</v>
      </c>
      <c r="E130" s="13">
        <v>19.65</v>
      </c>
      <c r="F130" s="13">
        <f t="shared" si="8"/>
        <v>5.469130617387653</v>
      </c>
      <c r="G130" s="12">
        <f t="shared" si="9"/>
        <v>294530.73243114824</v>
      </c>
      <c r="H130" s="14">
        <f aca="true" t="shared" si="12" ref="H130:H193">G130/A130</f>
        <v>0.937995963156523</v>
      </c>
      <c r="I130" s="15">
        <f t="shared" si="10"/>
        <v>-0.062004036843476995</v>
      </c>
      <c r="J130" s="16"/>
      <c r="K130" s="59">
        <f t="shared" si="11"/>
        <v>29453073.243114825</v>
      </c>
    </row>
    <row r="131" spans="1:11" s="2" customFormat="1" ht="12.75">
      <c r="A131" s="11">
        <v>314000</v>
      </c>
      <c r="B131" s="12">
        <f>LOG10(A131)</f>
        <v>5.496929648073215</v>
      </c>
      <c r="C131" s="13">
        <v>100</v>
      </c>
      <c r="D131" s="12">
        <v>100</v>
      </c>
      <c r="E131" s="13">
        <v>19.46</v>
      </c>
      <c r="F131" s="13">
        <f aca="true" t="shared" si="13" ref="F131:F194">(E131-39.183)/-3.5715</f>
        <v>5.522329553408932</v>
      </c>
      <c r="G131" s="12">
        <f aca="true" t="shared" si="14" ref="G131:G194">10^F131</f>
        <v>332912.0794013562</v>
      </c>
      <c r="H131" s="14">
        <f t="shared" si="12"/>
        <v>1.0602295522336185</v>
      </c>
      <c r="I131" s="15">
        <f aca="true" t="shared" si="15" ref="I131:I194">H131-1</f>
        <v>0.06022955223361848</v>
      </c>
      <c r="J131" s="16"/>
      <c r="K131" s="59">
        <f aca="true" t="shared" si="16" ref="K131:K194">G131*D131</f>
        <v>33291207.940135624</v>
      </c>
    </row>
    <row r="132" spans="1:11" s="2" customFormat="1" ht="12.75">
      <c r="A132" s="11">
        <v>314000</v>
      </c>
      <c r="B132" s="12">
        <f>LOG10(A132)</f>
        <v>5.496929648073215</v>
      </c>
      <c r="C132" s="13">
        <v>100</v>
      </c>
      <c r="D132" s="12">
        <v>100</v>
      </c>
      <c r="E132" s="13">
        <v>19.53</v>
      </c>
      <c r="F132" s="13">
        <f t="shared" si="13"/>
        <v>5.502729945401092</v>
      </c>
      <c r="G132" s="12">
        <f t="shared" si="14"/>
        <v>318221.8127742391</v>
      </c>
      <c r="H132" s="14">
        <f t="shared" si="12"/>
        <v>1.0134452636122264</v>
      </c>
      <c r="I132" s="15">
        <f t="shared" si="15"/>
        <v>0.013445263612226421</v>
      </c>
      <c r="J132" s="16"/>
      <c r="K132" s="59">
        <f t="shared" si="16"/>
        <v>31822181.27742391</v>
      </c>
    </row>
    <row r="133" spans="1:11" s="2" customFormat="1" ht="12.75">
      <c r="A133" s="17">
        <v>314000</v>
      </c>
      <c r="B133" s="18">
        <f>LOG10(A133)</f>
        <v>5.496929648073215</v>
      </c>
      <c r="C133" s="19">
        <v>100</v>
      </c>
      <c r="D133" s="18">
        <v>100</v>
      </c>
      <c r="E133" s="19">
        <v>19.53</v>
      </c>
      <c r="F133" s="19">
        <f t="shared" si="13"/>
        <v>5.502729945401092</v>
      </c>
      <c r="G133" s="18">
        <f t="shared" si="14"/>
        <v>318221.8127742391</v>
      </c>
      <c r="H133" s="20">
        <f t="shared" si="12"/>
        <v>1.0134452636122264</v>
      </c>
      <c r="I133" s="21">
        <f t="shared" si="15"/>
        <v>0.013445263612226421</v>
      </c>
      <c r="J133" s="22"/>
      <c r="K133" s="59">
        <f t="shared" si="16"/>
        <v>31822181.27742391</v>
      </c>
    </row>
    <row r="134" spans="1:11" s="2" customFormat="1" ht="12.75">
      <c r="A134" s="5">
        <v>314000</v>
      </c>
      <c r="B134" s="6">
        <f aca="true" t="shared" si="17" ref="B134:B197">LOG10(A134)</f>
        <v>5.496929648073215</v>
      </c>
      <c r="C134" s="7">
        <v>90</v>
      </c>
      <c r="D134" s="6">
        <v>100</v>
      </c>
      <c r="E134" s="7">
        <v>19.66</v>
      </c>
      <c r="F134" s="7">
        <f t="shared" si="13"/>
        <v>5.4663306733865324</v>
      </c>
      <c r="G134" s="6">
        <f t="shared" si="14"/>
        <v>292637.9685853998</v>
      </c>
      <c r="H134" s="8">
        <f t="shared" si="12"/>
        <v>0.9319680528197446</v>
      </c>
      <c r="I134" s="9">
        <f t="shared" si="15"/>
        <v>-0.0680319471802554</v>
      </c>
      <c r="J134" s="10">
        <f>STDEV(G134:G145)/AVERAGE(G134:G145)</f>
        <v>0.08032852316653007</v>
      </c>
      <c r="K134" s="59">
        <f t="shared" si="16"/>
        <v>29263796.85853998</v>
      </c>
    </row>
    <row r="135" spans="1:11" s="2" customFormat="1" ht="12.75">
      <c r="A135" s="11">
        <v>314000</v>
      </c>
      <c r="B135" s="12">
        <f t="shared" si="17"/>
        <v>5.496929648073215</v>
      </c>
      <c r="C135" s="13">
        <v>90</v>
      </c>
      <c r="D135" s="12">
        <v>100</v>
      </c>
      <c r="E135" s="13">
        <v>19.77</v>
      </c>
      <c r="F135" s="13">
        <f t="shared" si="13"/>
        <v>5.435531289374213</v>
      </c>
      <c r="G135" s="12">
        <f t="shared" si="14"/>
        <v>272603.4132926379</v>
      </c>
      <c r="H135" s="14">
        <f t="shared" si="12"/>
        <v>0.8681637366007576</v>
      </c>
      <c r="I135" s="15">
        <f t="shared" si="15"/>
        <v>-0.13183626339924237</v>
      </c>
      <c r="J135" s="16"/>
      <c r="K135" s="59">
        <f t="shared" si="16"/>
        <v>27260341.32926379</v>
      </c>
    </row>
    <row r="136" spans="1:11" s="2" customFormat="1" ht="12.75">
      <c r="A136" s="11">
        <v>314000</v>
      </c>
      <c r="B136" s="12">
        <f t="shared" si="17"/>
        <v>5.496929648073215</v>
      </c>
      <c r="C136" s="13">
        <v>90</v>
      </c>
      <c r="D136" s="12">
        <v>100</v>
      </c>
      <c r="E136" s="13">
        <v>19.75</v>
      </c>
      <c r="F136" s="13">
        <f t="shared" si="13"/>
        <v>5.441131177376453</v>
      </c>
      <c r="G136" s="12">
        <f t="shared" si="14"/>
        <v>276141.1806617425</v>
      </c>
      <c r="H136" s="14">
        <f t="shared" si="12"/>
        <v>0.8794305116616004</v>
      </c>
      <c r="I136" s="15">
        <f t="shared" si="15"/>
        <v>-0.12056948833839964</v>
      </c>
      <c r="J136" s="16"/>
      <c r="K136" s="59">
        <f t="shared" si="16"/>
        <v>27614118.06617425</v>
      </c>
    </row>
    <row r="137" spans="1:11" s="2" customFormat="1" ht="12.75">
      <c r="A137" s="11">
        <v>314000</v>
      </c>
      <c r="B137" s="12">
        <f t="shared" si="17"/>
        <v>5.496929648073215</v>
      </c>
      <c r="C137" s="13">
        <v>90</v>
      </c>
      <c r="D137" s="12">
        <v>100</v>
      </c>
      <c r="E137" s="13">
        <v>20.02</v>
      </c>
      <c r="F137" s="13">
        <f t="shared" si="13"/>
        <v>5.365532689346213</v>
      </c>
      <c r="G137" s="12">
        <f t="shared" si="14"/>
        <v>232023.88233762854</v>
      </c>
      <c r="H137" s="14">
        <f t="shared" si="12"/>
        <v>0.7389295615848043</v>
      </c>
      <c r="I137" s="15">
        <f t="shared" si="15"/>
        <v>-0.2610704384151957</v>
      </c>
      <c r="J137" s="16"/>
      <c r="K137" s="59">
        <f t="shared" si="16"/>
        <v>23202388.233762853</v>
      </c>
    </row>
    <row r="138" spans="1:11" s="2" customFormat="1" ht="12.75">
      <c r="A138" s="11">
        <v>314000</v>
      </c>
      <c r="B138" s="12">
        <f t="shared" si="17"/>
        <v>5.496929648073215</v>
      </c>
      <c r="C138" s="13">
        <v>90</v>
      </c>
      <c r="D138" s="12">
        <v>100</v>
      </c>
      <c r="E138" s="13">
        <v>19.86</v>
      </c>
      <c r="F138" s="13">
        <f t="shared" si="13"/>
        <v>5.410331793364133</v>
      </c>
      <c r="G138" s="12">
        <f t="shared" si="14"/>
        <v>257236.02703687467</v>
      </c>
      <c r="H138" s="14">
        <f t="shared" si="12"/>
        <v>0.8192230160410021</v>
      </c>
      <c r="I138" s="15">
        <f t="shared" si="15"/>
        <v>-0.18077698395899788</v>
      </c>
      <c r="J138" s="16"/>
      <c r="K138" s="59">
        <f t="shared" si="16"/>
        <v>25723602.703687467</v>
      </c>
    </row>
    <row r="139" spans="1:11" s="2" customFormat="1" ht="12.75">
      <c r="A139" s="11">
        <v>314000</v>
      </c>
      <c r="B139" s="12">
        <f t="shared" si="17"/>
        <v>5.496929648073215</v>
      </c>
      <c r="C139" s="13">
        <v>90</v>
      </c>
      <c r="D139" s="12">
        <v>100</v>
      </c>
      <c r="E139" s="13">
        <v>19.94</v>
      </c>
      <c r="F139" s="13">
        <f t="shared" si="13"/>
        <v>5.3879322413551725</v>
      </c>
      <c r="G139" s="12">
        <f t="shared" si="14"/>
        <v>244304.9358285723</v>
      </c>
      <c r="H139" s="14">
        <f t="shared" si="12"/>
        <v>0.7780411969062813</v>
      </c>
      <c r="I139" s="15">
        <f t="shared" si="15"/>
        <v>-0.22195880309371874</v>
      </c>
      <c r="J139" s="16"/>
      <c r="K139" s="59">
        <f t="shared" si="16"/>
        <v>24430493.582857233</v>
      </c>
    </row>
    <row r="140" spans="1:11" s="2" customFormat="1" ht="12.75">
      <c r="A140" s="11">
        <v>314000</v>
      </c>
      <c r="B140" s="12">
        <f t="shared" si="17"/>
        <v>5.496929648073215</v>
      </c>
      <c r="C140" s="13">
        <v>90</v>
      </c>
      <c r="D140" s="12">
        <v>100</v>
      </c>
      <c r="E140" s="13">
        <v>19.62</v>
      </c>
      <c r="F140" s="13">
        <f t="shared" si="13"/>
        <v>5.477530449391012</v>
      </c>
      <c r="G140" s="12">
        <f t="shared" si="14"/>
        <v>300282.79486964206</v>
      </c>
      <c r="H140" s="14">
        <f t="shared" si="12"/>
        <v>0.9563146333428091</v>
      </c>
      <c r="I140" s="15">
        <f t="shared" si="15"/>
        <v>-0.043685366657190916</v>
      </c>
      <c r="J140" s="16"/>
      <c r="K140" s="59">
        <f t="shared" si="16"/>
        <v>30028279.486964207</v>
      </c>
    </row>
    <row r="141" spans="1:11" s="2" customFormat="1" ht="12.75">
      <c r="A141" s="11">
        <v>314000</v>
      </c>
      <c r="B141" s="12">
        <f t="shared" si="17"/>
        <v>5.496929648073215</v>
      </c>
      <c r="C141" s="13">
        <v>90</v>
      </c>
      <c r="D141" s="12">
        <v>100</v>
      </c>
      <c r="E141" s="13">
        <v>19.6</v>
      </c>
      <c r="F141" s="13">
        <f t="shared" si="13"/>
        <v>5.483130337393252</v>
      </c>
      <c r="G141" s="12">
        <f t="shared" si="14"/>
        <v>304179.77715743514</v>
      </c>
      <c r="H141" s="14">
        <f t="shared" si="12"/>
        <v>0.9687254049599845</v>
      </c>
      <c r="I141" s="15">
        <f t="shared" si="15"/>
        <v>-0.03127459504001551</v>
      </c>
      <c r="J141" s="16"/>
      <c r="K141" s="59">
        <f t="shared" si="16"/>
        <v>30417977.715743512</v>
      </c>
    </row>
    <row r="142" spans="1:11" s="2" customFormat="1" ht="12.75">
      <c r="A142" s="11">
        <v>314000</v>
      </c>
      <c r="B142" s="12">
        <f t="shared" si="17"/>
        <v>5.496929648073215</v>
      </c>
      <c r="C142" s="13">
        <v>90</v>
      </c>
      <c r="D142" s="12">
        <v>100</v>
      </c>
      <c r="E142" s="13">
        <v>19.64</v>
      </c>
      <c r="F142" s="13">
        <f t="shared" si="13"/>
        <v>5.471930561388772</v>
      </c>
      <c r="G142" s="12">
        <f t="shared" si="14"/>
        <v>296435.7385535664</v>
      </c>
      <c r="H142" s="14">
        <f t="shared" si="12"/>
        <v>0.9440628616355617</v>
      </c>
      <c r="I142" s="15">
        <f t="shared" si="15"/>
        <v>-0.055937138364438255</v>
      </c>
      <c r="J142" s="16"/>
      <c r="K142" s="59">
        <f t="shared" si="16"/>
        <v>29643573.85535664</v>
      </c>
    </row>
    <row r="143" spans="1:11" s="2" customFormat="1" ht="12.75">
      <c r="A143" s="11">
        <v>314000</v>
      </c>
      <c r="B143" s="12">
        <f t="shared" si="17"/>
        <v>5.496929648073215</v>
      </c>
      <c r="C143" s="13">
        <v>90</v>
      </c>
      <c r="D143" s="12">
        <v>100</v>
      </c>
      <c r="E143" s="13">
        <v>19.74</v>
      </c>
      <c r="F143" s="13">
        <f t="shared" si="13"/>
        <v>5.443931121377573</v>
      </c>
      <c r="G143" s="12">
        <f t="shared" si="14"/>
        <v>277927.24432807195</v>
      </c>
      <c r="H143" s="14">
        <f t="shared" si="12"/>
        <v>0.8851186125097833</v>
      </c>
      <c r="I143" s="15">
        <f t="shared" si="15"/>
        <v>-0.1148813874902167</v>
      </c>
      <c r="J143" s="16"/>
      <c r="K143" s="59">
        <f t="shared" si="16"/>
        <v>27792724.432807196</v>
      </c>
    </row>
    <row r="144" spans="1:11" s="2" customFormat="1" ht="12.75">
      <c r="A144" s="11">
        <v>314000</v>
      </c>
      <c r="B144" s="12">
        <f t="shared" si="17"/>
        <v>5.496929648073215</v>
      </c>
      <c r="C144" s="13">
        <v>90</v>
      </c>
      <c r="D144" s="12">
        <v>100</v>
      </c>
      <c r="E144" s="13">
        <v>19.76</v>
      </c>
      <c r="F144" s="13">
        <f t="shared" si="13"/>
        <v>5.438331233375332</v>
      </c>
      <c r="G144" s="12">
        <f t="shared" si="14"/>
        <v>274366.5949036976</v>
      </c>
      <c r="H144" s="14">
        <f t="shared" si="12"/>
        <v>0.8737789646614573</v>
      </c>
      <c r="I144" s="15">
        <f t="shared" si="15"/>
        <v>-0.12622103533854268</v>
      </c>
      <c r="J144" s="16"/>
      <c r="K144" s="59">
        <f t="shared" si="16"/>
        <v>27436659.49036976</v>
      </c>
    </row>
    <row r="145" spans="1:11" s="2" customFormat="1" ht="12.75">
      <c r="A145" s="17">
        <v>314000</v>
      </c>
      <c r="B145" s="18">
        <f t="shared" si="17"/>
        <v>5.496929648073215</v>
      </c>
      <c r="C145" s="19">
        <v>90</v>
      </c>
      <c r="D145" s="18">
        <v>100</v>
      </c>
      <c r="E145" s="19">
        <v>19.75</v>
      </c>
      <c r="F145" s="19">
        <f t="shared" si="13"/>
        <v>5.441131177376453</v>
      </c>
      <c r="G145" s="18">
        <f t="shared" si="14"/>
        <v>276141.1806617425</v>
      </c>
      <c r="H145" s="20">
        <f t="shared" si="12"/>
        <v>0.8794305116616004</v>
      </c>
      <c r="I145" s="21">
        <f t="shared" si="15"/>
        <v>-0.12056948833839964</v>
      </c>
      <c r="J145" s="22"/>
      <c r="K145" s="59">
        <f t="shared" si="16"/>
        <v>27614118.06617425</v>
      </c>
    </row>
    <row r="146" spans="1:11" s="2" customFormat="1" ht="12.75">
      <c r="A146" s="5">
        <v>314000</v>
      </c>
      <c r="B146" s="6">
        <f t="shared" si="17"/>
        <v>5.496929648073215</v>
      </c>
      <c r="C146" s="7">
        <v>80</v>
      </c>
      <c r="D146" s="6">
        <v>100</v>
      </c>
      <c r="E146" s="7">
        <v>19.94</v>
      </c>
      <c r="F146" s="7">
        <f t="shared" si="13"/>
        <v>5.3879322413551725</v>
      </c>
      <c r="G146" s="6">
        <f t="shared" si="14"/>
        <v>244304.9358285723</v>
      </c>
      <c r="H146" s="8">
        <f t="shared" si="12"/>
        <v>0.7780411969062813</v>
      </c>
      <c r="I146" s="9">
        <f t="shared" si="15"/>
        <v>-0.22195880309371874</v>
      </c>
      <c r="J146" s="10">
        <f>STDEV(G146:G157)/AVERAGE(G146:G157)</f>
        <v>0.04736721648575726</v>
      </c>
      <c r="K146" s="59">
        <f t="shared" si="16"/>
        <v>24430493.582857233</v>
      </c>
    </row>
    <row r="147" spans="1:11" s="2" customFormat="1" ht="12.75">
      <c r="A147" s="11">
        <v>314000</v>
      </c>
      <c r="B147" s="12">
        <f t="shared" si="17"/>
        <v>5.496929648073215</v>
      </c>
      <c r="C147" s="13">
        <v>80</v>
      </c>
      <c r="D147" s="12">
        <v>100</v>
      </c>
      <c r="E147" s="13">
        <v>19.98</v>
      </c>
      <c r="F147" s="13">
        <f t="shared" si="13"/>
        <v>5.376732465350693</v>
      </c>
      <c r="G147" s="12">
        <f t="shared" si="14"/>
        <v>238085.23617643883</v>
      </c>
      <c r="H147" s="14">
        <f t="shared" si="12"/>
        <v>0.7582332362306969</v>
      </c>
      <c r="I147" s="15">
        <f t="shared" si="15"/>
        <v>-0.24176676376930306</v>
      </c>
      <c r="J147" s="16"/>
      <c r="K147" s="59">
        <f t="shared" si="16"/>
        <v>23808523.61764388</v>
      </c>
    </row>
    <row r="148" spans="1:11" s="2" customFormat="1" ht="12.75">
      <c r="A148" s="11">
        <v>314000</v>
      </c>
      <c r="B148" s="12">
        <f t="shared" si="17"/>
        <v>5.496929648073215</v>
      </c>
      <c r="C148" s="13">
        <v>80</v>
      </c>
      <c r="D148" s="12">
        <v>100</v>
      </c>
      <c r="E148" s="13">
        <v>19.99</v>
      </c>
      <c r="F148" s="13">
        <f t="shared" si="13"/>
        <v>5.373932521349573</v>
      </c>
      <c r="G148" s="12">
        <f t="shared" si="14"/>
        <v>236555.21204781425</v>
      </c>
      <c r="H148" s="14">
        <f t="shared" si="12"/>
        <v>0.7533605479229754</v>
      </c>
      <c r="I148" s="15">
        <f t="shared" si="15"/>
        <v>-0.24663945207702465</v>
      </c>
      <c r="J148" s="16"/>
      <c r="K148" s="59">
        <f t="shared" si="16"/>
        <v>23655521.204781424</v>
      </c>
    </row>
    <row r="149" spans="1:11" s="2" customFormat="1" ht="12.75">
      <c r="A149" s="11">
        <v>314000</v>
      </c>
      <c r="B149" s="12">
        <f t="shared" si="17"/>
        <v>5.496929648073215</v>
      </c>
      <c r="C149" s="13">
        <v>80</v>
      </c>
      <c r="D149" s="12">
        <v>100</v>
      </c>
      <c r="E149" s="13">
        <v>19.97</v>
      </c>
      <c r="F149" s="13">
        <f t="shared" si="13"/>
        <v>5.379532409351813</v>
      </c>
      <c r="G149" s="12">
        <f t="shared" si="14"/>
        <v>239625.1564042189</v>
      </c>
      <c r="H149" s="14">
        <f t="shared" si="12"/>
        <v>0.7631374407777672</v>
      </c>
      <c r="I149" s="15">
        <f t="shared" si="15"/>
        <v>-0.23686255922223276</v>
      </c>
      <c r="J149" s="16"/>
      <c r="K149" s="59">
        <f t="shared" si="16"/>
        <v>23962515.64042189</v>
      </c>
    </row>
    <row r="150" spans="1:11" s="2" customFormat="1" ht="12.75">
      <c r="A150" s="11">
        <v>314000</v>
      </c>
      <c r="B150" s="12">
        <f t="shared" si="17"/>
        <v>5.496929648073215</v>
      </c>
      <c r="C150" s="13">
        <v>80</v>
      </c>
      <c r="D150" s="12">
        <v>100</v>
      </c>
      <c r="E150" s="13">
        <v>19.97</v>
      </c>
      <c r="F150" s="13">
        <f t="shared" si="13"/>
        <v>5.379532409351813</v>
      </c>
      <c r="G150" s="12">
        <f t="shared" si="14"/>
        <v>239625.1564042189</v>
      </c>
      <c r="H150" s="14">
        <f t="shared" si="12"/>
        <v>0.7631374407777672</v>
      </c>
      <c r="I150" s="15">
        <f t="shared" si="15"/>
        <v>-0.23686255922223276</v>
      </c>
      <c r="J150" s="16"/>
      <c r="K150" s="59">
        <f t="shared" si="16"/>
        <v>23962515.64042189</v>
      </c>
    </row>
    <row r="151" spans="1:11" s="2" customFormat="1" ht="12.75">
      <c r="A151" s="11">
        <v>314000</v>
      </c>
      <c r="B151" s="12">
        <f t="shared" si="17"/>
        <v>5.496929648073215</v>
      </c>
      <c r="C151" s="13">
        <v>80</v>
      </c>
      <c r="D151" s="12">
        <v>100</v>
      </c>
      <c r="E151" s="13">
        <v>19.89</v>
      </c>
      <c r="F151" s="13">
        <f t="shared" si="13"/>
        <v>5.401931961360773</v>
      </c>
      <c r="G151" s="12">
        <f t="shared" si="14"/>
        <v>252308.54629463374</v>
      </c>
      <c r="H151" s="14">
        <f t="shared" si="12"/>
        <v>0.8035304022122094</v>
      </c>
      <c r="I151" s="15">
        <f t="shared" si="15"/>
        <v>-0.1964695977877906</v>
      </c>
      <c r="J151" s="16"/>
      <c r="K151" s="59">
        <f t="shared" si="16"/>
        <v>25230854.629463375</v>
      </c>
    </row>
    <row r="152" spans="1:11" s="2" customFormat="1" ht="12.75">
      <c r="A152" s="11">
        <v>314000</v>
      </c>
      <c r="B152" s="12">
        <f t="shared" si="17"/>
        <v>5.496929648073215</v>
      </c>
      <c r="C152" s="13">
        <v>80</v>
      </c>
      <c r="D152" s="12">
        <v>100</v>
      </c>
      <c r="E152" s="13">
        <v>20.06</v>
      </c>
      <c r="F152" s="13">
        <f t="shared" si="13"/>
        <v>5.354332913341733</v>
      </c>
      <c r="G152" s="12">
        <f t="shared" si="14"/>
        <v>226116.84302478126</v>
      </c>
      <c r="H152" s="14">
        <f t="shared" si="12"/>
        <v>0.7201173344738256</v>
      </c>
      <c r="I152" s="15">
        <f t="shared" si="15"/>
        <v>-0.27988266552617436</v>
      </c>
      <c r="J152" s="16"/>
      <c r="K152" s="59">
        <f t="shared" si="16"/>
        <v>22611684.302478127</v>
      </c>
    </row>
    <row r="153" spans="1:11" s="2" customFormat="1" ht="12.75">
      <c r="A153" s="11">
        <v>314000</v>
      </c>
      <c r="B153" s="12">
        <f t="shared" si="17"/>
        <v>5.496929648073215</v>
      </c>
      <c r="C153" s="13">
        <v>80</v>
      </c>
      <c r="D153" s="12">
        <v>100</v>
      </c>
      <c r="E153" s="13">
        <v>20.04</v>
      </c>
      <c r="F153" s="13">
        <f t="shared" si="13"/>
        <v>5.359932801343973</v>
      </c>
      <c r="G153" s="12">
        <f t="shared" si="14"/>
        <v>229051.32128092574</v>
      </c>
      <c r="H153" s="14">
        <f t="shared" si="12"/>
        <v>0.729462806627152</v>
      </c>
      <c r="I153" s="15">
        <f t="shared" si="15"/>
        <v>-0.270537193372848</v>
      </c>
      <c r="J153" s="16"/>
      <c r="K153" s="59">
        <f t="shared" si="16"/>
        <v>22905132.128092572</v>
      </c>
    </row>
    <row r="154" spans="1:11" s="2" customFormat="1" ht="12.75">
      <c r="A154" s="11">
        <v>314000</v>
      </c>
      <c r="B154" s="12">
        <f t="shared" si="17"/>
        <v>5.496929648073215</v>
      </c>
      <c r="C154" s="13">
        <v>80</v>
      </c>
      <c r="D154" s="12">
        <v>100</v>
      </c>
      <c r="E154" s="13">
        <v>20.04</v>
      </c>
      <c r="F154" s="13">
        <f t="shared" si="13"/>
        <v>5.359932801343973</v>
      </c>
      <c r="G154" s="12">
        <f t="shared" si="14"/>
        <v>229051.32128092574</v>
      </c>
      <c r="H154" s="14">
        <f t="shared" si="12"/>
        <v>0.729462806627152</v>
      </c>
      <c r="I154" s="15">
        <f t="shared" si="15"/>
        <v>-0.270537193372848</v>
      </c>
      <c r="J154" s="16"/>
      <c r="K154" s="59">
        <f t="shared" si="16"/>
        <v>22905132.128092572</v>
      </c>
    </row>
    <row r="155" spans="1:11" s="2" customFormat="1" ht="12.75">
      <c r="A155" s="11">
        <v>314000</v>
      </c>
      <c r="B155" s="12">
        <f t="shared" si="17"/>
        <v>5.496929648073215</v>
      </c>
      <c r="C155" s="13">
        <v>80</v>
      </c>
      <c r="D155" s="12">
        <v>100</v>
      </c>
      <c r="E155" s="13">
        <v>20.08</v>
      </c>
      <c r="F155" s="13">
        <f t="shared" si="13"/>
        <v>5.348733025339493</v>
      </c>
      <c r="G155" s="12">
        <f t="shared" si="14"/>
        <v>223219.95967351497</v>
      </c>
      <c r="H155" s="14">
        <f t="shared" si="12"/>
        <v>0.7108915913169267</v>
      </c>
      <c r="I155" s="15">
        <f t="shared" si="15"/>
        <v>-0.2891084086830733</v>
      </c>
      <c r="J155" s="16"/>
      <c r="K155" s="59">
        <f t="shared" si="16"/>
        <v>22321995.967351496</v>
      </c>
    </row>
    <row r="156" spans="1:11" s="2" customFormat="1" ht="12.75">
      <c r="A156" s="11">
        <v>314000</v>
      </c>
      <c r="B156" s="12">
        <f t="shared" si="17"/>
        <v>5.496929648073215</v>
      </c>
      <c r="C156" s="13">
        <v>80</v>
      </c>
      <c r="D156" s="12">
        <v>100</v>
      </c>
      <c r="E156" s="13">
        <v>20.16</v>
      </c>
      <c r="F156" s="13">
        <f t="shared" si="13"/>
        <v>5.326333473330534</v>
      </c>
      <c r="G156" s="12">
        <f t="shared" si="14"/>
        <v>211998.8345018145</v>
      </c>
      <c r="H156" s="14">
        <f t="shared" si="12"/>
        <v>0.675155523891129</v>
      </c>
      <c r="I156" s="15">
        <f t="shared" si="15"/>
        <v>-0.324844476108871</v>
      </c>
      <c r="J156" s="16"/>
      <c r="K156" s="59">
        <f t="shared" si="16"/>
        <v>21199883.45018145</v>
      </c>
    </row>
    <row r="157" spans="1:11" s="2" customFormat="1" ht="12.75">
      <c r="A157" s="17">
        <v>314000</v>
      </c>
      <c r="B157" s="18">
        <f t="shared" si="17"/>
        <v>5.496929648073215</v>
      </c>
      <c r="C157" s="19">
        <v>80</v>
      </c>
      <c r="D157" s="18">
        <v>100</v>
      </c>
      <c r="E157" s="19">
        <v>20.08</v>
      </c>
      <c r="F157" s="19">
        <f t="shared" si="13"/>
        <v>5.348733025339493</v>
      </c>
      <c r="G157" s="18">
        <f t="shared" si="14"/>
        <v>223219.95967351497</v>
      </c>
      <c r="H157" s="20">
        <f t="shared" si="12"/>
        <v>0.7108915913169267</v>
      </c>
      <c r="I157" s="21">
        <f t="shared" si="15"/>
        <v>-0.2891084086830733</v>
      </c>
      <c r="J157" s="22"/>
      <c r="K157" s="59">
        <f t="shared" si="16"/>
        <v>22321995.967351496</v>
      </c>
    </row>
    <row r="158" spans="1:11" s="2" customFormat="1" ht="12.75">
      <c r="A158" s="5">
        <v>314000</v>
      </c>
      <c r="B158" s="6">
        <f t="shared" si="17"/>
        <v>5.496929648073215</v>
      </c>
      <c r="C158" s="7">
        <v>70</v>
      </c>
      <c r="D158" s="6">
        <v>100</v>
      </c>
      <c r="E158" s="7">
        <v>19.96</v>
      </c>
      <c r="F158" s="7">
        <f t="shared" si="13"/>
        <v>5.382332353352933</v>
      </c>
      <c r="G158" s="6">
        <f t="shared" si="14"/>
        <v>241175.036738497</v>
      </c>
      <c r="H158" s="8">
        <f t="shared" si="12"/>
        <v>0.7680733654092261</v>
      </c>
      <c r="I158" s="9">
        <f t="shared" si="15"/>
        <v>-0.2319266345907739</v>
      </c>
      <c r="J158" s="10">
        <f>STDEV(G158:G169)/AVERAGE(G158:G169)</f>
        <v>0.0770298481011153</v>
      </c>
      <c r="K158" s="59">
        <f t="shared" si="16"/>
        <v>24117503.673849702</v>
      </c>
    </row>
    <row r="159" spans="1:11" s="2" customFormat="1" ht="12.75">
      <c r="A159" s="11">
        <v>314000</v>
      </c>
      <c r="B159" s="12">
        <f t="shared" si="17"/>
        <v>5.496929648073215</v>
      </c>
      <c r="C159" s="13">
        <v>70</v>
      </c>
      <c r="D159" s="12">
        <v>100</v>
      </c>
      <c r="E159" s="13">
        <v>19.91</v>
      </c>
      <c r="F159" s="13">
        <f t="shared" si="13"/>
        <v>5.396332073358533</v>
      </c>
      <c r="G159" s="12">
        <f t="shared" si="14"/>
        <v>249076.1093944643</v>
      </c>
      <c r="H159" s="14">
        <f t="shared" si="12"/>
        <v>0.7932360171798226</v>
      </c>
      <c r="I159" s="15">
        <f t="shared" si="15"/>
        <v>-0.20676398282017738</v>
      </c>
      <c r="J159" s="16"/>
      <c r="K159" s="59">
        <f t="shared" si="16"/>
        <v>24907610.93944643</v>
      </c>
    </row>
    <row r="160" spans="1:11" s="2" customFormat="1" ht="12.75">
      <c r="A160" s="11">
        <v>314000</v>
      </c>
      <c r="B160" s="12">
        <f t="shared" si="17"/>
        <v>5.496929648073215</v>
      </c>
      <c r="C160" s="13">
        <v>70</v>
      </c>
      <c r="D160" s="12">
        <v>100</v>
      </c>
      <c r="E160" s="13">
        <v>19.97</v>
      </c>
      <c r="F160" s="13">
        <f t="shared" si="13"/>
        <v>5.379532409351813</v>
      </c>
      <c r="G160" s="12">
        <f t="shared" si="14"/>
        <v>239625.1564042189</v>
      </c>
      <c r="H160" s="14">
        <f t="shared" si="12"/>
        <v>0.7631374407777672</v>
      </c>
      <c r="I160" s="15">
        <f t="shared" si="15"/>
        <v>-0.23686255922223276</v>
      </c>
      <c r="J160" s="16"/>
      <c r="K160" s="59">
        <f t="shared" si="16"/>
        <v>23962515.64042189</v>
      </c>
    </row>
    <row r="161" spans="1:11" s="2" customFormat="1" ht="12.75">
      <c r="A161" s="11">
        <v>314000</v>
      </c>
      <c r="B161" s="12">
        <f t="shared" si="17"/>
        <v>5.496929648073215</v>
      </c>
      <c r="C161" s="13">
        <v>70</v>
      </c>
      <c r="D161" s="12">
        <v>100</v>
      </c>
      <c r="E161" s="13">
        <v>20.22</v>
      </c>
      <c r="F161" s="13">
        <f t="shared" si="13"/>
        <v>5.309533809323814</v>
      </c>
      <c r="G161" s="12">
        <f t="shared" si="14"/>
        <v>203954.74298402725</v>
      </c>
      <c r="H161" s="14">
        <f t="shared" si="12"/>
        <v>0.6495373980383033</v>
      </c>
      <c r="I161" s="15">
        <f t="shared" si="15"/>
        <v>-0.35046260196169665</v>
      </c>
      <c r="J161" s="16"/>
      <c r="K161" s="59">
        <f t="shared" si="16"/>
        <v>20395474.298402727</v>
      </c>
    </row>
    <row r="162" spans="1:11" s="2" customFormat="1" ht="12.75">
      <c r="A162" s="11">
        <v>314000</v>
      </c>
      <c r="B162" s="12">
        <f t="shared" si="17"/>
        <v>5.496929648073215</v>
      </c>
      <c r="C162" s="13">
        <v>70</v>
      </c>
      <c r="D162" s="12">
        <v>100</v>
      </c>
      <c r="E162" s="13">
        <v>20.19</v>
      </c>
      <c r="F162" s="13">
        <f t="shared" si="13"/>
        <v>5.317933641327174</v>
      </c>
      <c r="G162" s="12">
        <f t="shared" si="14"/>
        <v>207937.89410237555</v>
      </c>
      <c r="H162" s="14">
        <f t="shared" si="12"/>
        <v>0.6622225926827247</v>
      </c>
      <c r="I162" s="15">
        <f t="shared" si="15"/>
        <v>-0.33777740731727535</v>
      </c>
      <c r="J162" s="16"/>
      <c r="K162" s="59">
        <f t="shared" si="16"/>
        <v>20793789.410237554</v>
      </c>
    </row>
    <row r="163" spans="1:11" s="2" customFormat="1" ht="12.75">
      <c r="A163" s="11">
        <v>314000</v>
      </c>
      <c r="B163" s="12">
        <f t="shared" si="17"/>
        <v>5.496929648073215</v>
      </c>
      <c r="C163" s="13">
        <v>70</v>
      </c>
      <c r="D163" s="12">
        <v>100</v>
      </c>
      <c r="E163" s="13">
        <v>20.16</v>
      </c>
      <c r="F163" s="13">
        <f t="shared" si="13"/>
        <v>5.326333473330534</v>
      </c>
      <c r="G163" s="12">
        <f t="shared" si="14"/>
        <v>211998.8345018145</v>
      </c>
      <c r="H163" s="14">
        <f t="shared" si="12"/>
        <v>0.675155523891129</v>
      </c>
      <c r="I163" s="15">
        <f t="shared" si="15"/>
        <v>-0.324844476108871</v>
      </c>
      <c r="J163" s="16"/>
      <c r="K163" s="59">
        <f t="shared" si="16"/>
        <v>21199883.45018145</v>
      </c>
    </row>
    <row r="164" spans="1:11" s="2" customFormat="1" ht="12.75">
      <c r="A164" s="11">
        <v>314000</v>
      </c>
      <c r="B164" s="12">
        <f t="shared" si="17"/>
        <v>5.496929648073215</v>
      </c>
      <c r="C164" s="13">
        <v>70</v>
      </c>
      <c r="D164" s="12">
        <v>100</v>
      </c>
      <c r="E164" s="13">
        <v>20.26</v>
      </c>
      <c r="F164" s="13">
        <f t="shared" si="13"/>
        <v>5.298334033319334</v>
      </c>
      <c r="G164" s="12">
        <f t="shared" si="14"/>
        <v>198762.30902977005</v>
      </c>
      <c r="H164" s="14">
        <f t="shared" si="12"/>
        <v>0.6330009841712422</v>
      </c>
      <c r="I164" s="15">
        <f t="shared" si="15"/>
        <v>-0.3669990158287578</v>
      </c>
      <c r="J164" s="16"/>
      <c r="K164" s="59">
        <f t="shared" si="16"/>
        <v>19876230.902977005</v>
      </c>
    </row>
    <row r="165" spans="1:11" s="2" customFormat="1" ht="12.75">
      <c r="A165" s="11">
        <v>314000</v>
      </c>
      <c r="B165" s="12">
        <f t="shared" si="17"/>
        <v>5.496929648073215</v>
      </c>
      <c r="C165" s="13">
        <v>70</v>
      </c>
      <c r="D165" s="12">
        <v>100</v>
      </c>
      <c r="E165" s="13">
        <v>20.19</v>
      </c>
      <c r="F165" s="13">
        <f t="shared" si="13"/>
        <v>5.317933641327174</v>
      </c>
      <c r="G165" s="12">
        <f t="shared" si="14"/>
        <v>207937.89410237555</v>
      </c>
      <c r="H165" s="14">
        <f t="shared" si="12"/>
        <v>0.6622225926827247</v>
      </c>
      <c r="I165" s="15">
        <f t="shared" si="15"/>
        <v>-0.33777740731727535</v>
      </c>
      <c r="J165" s="16"/>
      <c r="K165" s="59">
        <f t="shared" si="16"/>
        <v>20793789.410237554</v>
      </c>
    </row>
    <row r="166" spans="1:11" s="2" customFormat="1" ht="12.75">
      <c r="A166" s="11">
        <v>314000</v>
      </c>
      <c r="B166" s="12">
        <f t="shared" si="17"/>
        <v>5.496929648073215</v>
      </c>
      <c r="C166" s="13">
        <v>70</v>
      </c>
      <c r="D166" s="12">
        <v>100</v>
      </c>
      <c r="E166" s="13">
        <v>20.15</v>
      </c>
      <c r="F166" s="13">
        <f t="shared" si="13"/>
        <v>5.329133417331654</v>
      </c>
      <c r="G166" s="12">
        <f t="shared" si="14"/>
        <v>213370.0295358203</v>
      </c>
      <c r="H166" s="14">
        <f t="shared" si="12"/>
        <v>0.6795223870567525</v>
      </c>
      <c r="I166" s="15">
        <f t="shared" si="15"/>
        <v>-0.3204776129432475</v>
      </c>
      <c r="J166" s="16"/>
      <c r="K166" s="59">
        <f t="shared" si="16"/>
        <v>21337002.95358203</v>
      </c>
    </row>
    <row r="167" spans="1:11" s="2" customFormat="1" ht="12.75">
      <c r="A167" s="11">
        <v>314000</v>
      </c>
      <c r="B167" s="12">
        <f t="shared" si="17"/>
        <v>5.496929648073215</v>
      </c>
      <c r="C167" s="13">
        <v>70</v>
      </c>
      <c r="D167" s="12">
        <v>100</v>
      </c>
      <c r="E167" s="13">
        <v>20.22</v>
      </c>
      <c r="F167" s="13">
        <f t="shared" si="13"/>
        <v>5.309533809323814</v>
      </c>
      <c r="G167" s="12">
        <f t="shared" si="14"/>
        <v>203954.74298402725</v>
      </c>
      <c r="H167" s="14">
        <f t="shared" si="12"/>
        <v>0.6495373980383033</v>
      </c>
      <c r="I167" s="15">
        <f t="shared" si="15"/>
        <v>-0.35046260196169665</v>
      </c>
      <c r="J167" s="16"/>
      <c r="K167" s="59">
        <f t="shared" si="16"/>
        <v>20395474.298402727</v>
      </c>
    </row>
    <row r="168" spans="1:11" s="2" customFormat="1" ht="12.75">
      <c r="A168" s="11">
        <v>314000</v>
      </c>
      <c r="B168" s="12">
        <f t="shared" si="17"/>
        <v>5.496929648073215</v>
      </c>
      <c r="C168" s="13">
        <v>70</v>
      </c>
      <c r="D168" s="12">
        <v>100</v>
      </c>
      <c r="E168" s="13">
        <v>20.16</v>
      </c>
      <c r="F168" s="13">
        <f t="shared" si="13"/>
        <v>5.326333473330534</v>
      </c>
      <c r="G168" s="12">
        <f t="shared" si="14"/>
        <v>211998.8345018145</v>
      </c>
      <c r="H168" s="14">
        <f t="shared" si="12"/>
        <v>0.675155523891129</v>
      </c>
      <c r="I168" s="15">
        <f t="shared" si="15"/>
        <v>-0.324844476108871</v>
      </c>
      <c r="J168" s="16"/>
      <c r="K168" s="59">
        <f t="shared" si="16"/>
        <v>21199883.45018145</v>
      </c>
    </row>
    <row r="169" spans="1:11" s="2" customFormat="1" ht="12.75">
      <c r="A169" s="17">
        <v>314000</v>
      </c>
      <c r="B169" s="18">
        <f t="shared" si="17"/>
        <v>5.496929648073215</v>
      </c>
      <c r="C169" s="19">
        <v>70</v>
      </c>
      <c r="D169" s="18">
        <v>100</v>
      </c>
      <c r="E169" s="19">
        <v>20.17</v>
      </c>
      <c r="F169" s="19">
        <f t="shared" si="13"/>
        <v>5.3235335293294135</v>
      </c>
      <c r="G169" s="18">
        <f t="shared" si="14"/>
        <v>210636.4512762214</v>
      </c>
      <c r="H169" s="20">
        <f t="shared" si="12"/>
        <v>0.6708167238096223</v>
      </c>
      <c r="I169" s="21">
        <f t="shared" si="15"/>
        <v>-0.3291832761903777</v>
      </c>
      <c r="J169" s="22"/>
      <c r="K169" s="59">
        <f t="shared" si="16"/>
        <v>21063645.12762214</v>
      </c>
    </row>
    <row r="170" spans="1:11" s="2" customFormat="1" ht="12.75">
      <c r="A170" s="5">
        <v>314000</v>
      </c>
      <c r="B170" s="6">
        <f t="shared" si="17"/>
        <v>5.496929648073215</v>
      </c>
      <c r="C170" s="7">
        <v>60</v>
      </c>
      <c r="D170" s="6">
        <v>100</v>
      </c>
      <c r="E170" s="7">
        <v>20.05</v>
      </c>
      <c r="F170" s="7">
        <f t="shared" si="13"/>
        <v>5.357132857342853</v>
      </c>
      <c r="G170" s="6">
        <f t="shared" si="14"/>
        <v>227579.3524437088</v>
      </c>
      <c r="H170" s="8">
        <f t="shared" si="12"/>
        <v>0.7247750077825121</v>
      </c>
      <c r="I170" s="9">
        <f t="shared" si="15"/>
        <v>-0.27522499221748786</v>
      </c>
      <c r="J170" s="10">
        <f>STDEV(G170:G181)/AVERAGE(G170:G181)</f>
        <v>0.12812446599684443</v>
      </c>
      <c r="K170" s="59">
        <f t="shared" si="16"/>
        <v>22757935.24437088</v>
      </c>
    </row>
    <row r="171" spans="1:11" s="2" customFormat="1" ht="12.75">
      <c r="A171" s="11">
        <v>314000</v>
      </c>
      <c r="B171" s="12">
        <f t="shared" si="17"/>
        <v>5.496929648073215</v>
      </c>
      <c r="C171" s="13">
        <v>60</v>
      </c>
      <c r="D171" s="12">
        <v>100</v>
      </c>
      <c r="E171" s="13">
        <v>19.98</v>
      </c>
      <c r="F171" s="13">
        <f t="shared" si="13"/>
        <v>5.376732465350693</v>
      </c>
      <c r="G171" s="12">
        <f t="shared" si="14"/>
        <v>238085.23617643883</v>
      </c>
      <c r="H171" s="14">
        <f t="shared" si="12"/>
        <v>0.7582332362306969</v>
      </c>
      <c r="I171" s="15">
        <f t="shared" si="15"/>
        <v>-0.24176676376930306</v>
      </c>
      <c r="J171" s="16"/>
      <c r="K171" s="59">
        <f t="shared" si="16"/>
        <v>23808523.61764388</v>
      </c>
    </row>
    <row r="172" spans="1:11" s="2" customFormat="1" ht="12.75">
      <c r="A172" s="11">
        <v>314000</v>
      </c>
      <c r="B172" s="12">
        <f t="shared" si="17"/>
        <v>5.496929648073215</v>
      </c>
      <c r="C172" s="13">
        <v>60</v>
      </c>
      <c r="D172" s="12">
        <v>100</v>
      </c>
      <c r="E172" s="13">
        <v>19.87</v>
      </c>
      <c r="F172" s="13">
        <f t="shared" si="13"/>
        <v>5.4075318493630125</v>
      </c>
      <c r="G172" s="12">
        <f t="shared" si="14"/>
        <v>255582.93281549934</v>
      </c>
      <c r="H172" s="14">
        <f t="shared" si="12"/>
        <v>0.8139583847627367</v>
      </c>
      <c r="I172" s="15">
        <f t="shared" si="15"/>
        <v>-0.18604161523726326</v>
      </c>
      <c r="J172" s="16"/>
      <c r="K172" s="59">
        <f t="shared" si="16"/>
        <v>25558293.281549934</v>
      </c>
    </row>
    <row r="173" spans="1:11" s="2" customFormat="1" ht="12.75">
      <c r="A173" s="11">
        <v>314000</v>
      </c>
      <c r="B173" s="12">
        <f t="shared" si="17"/>
        <v>5.496929648073215</v>
      </c>
      <c r="C173" s="13">
        <v>60</v>
      </c>
      <c r="D173" s="12">
        <v>100</v>
      </c>
      <c r="E173" s="13">
        <v>20.44</v>
      </c>
      <c r="F173" s="13">
        <f t="shared" si="13"/>
        <v>5.247935041299174</v>
      </c>
      <c r="G173" s="12">
        <f t="shared" si="14"/>
        <v>176984.42177226735</v>
      </c>
      <c r="H173" s="14">
        <f t="shared" si="12"/>
        <v>0.5636446553256922</v>
      </c>
      <c r="I173" s="15">
        <f t="shared" si="15"/>
        <v>-0.4363553446743078</v>
      </c>
      <c r="J173" s="16"/>
      <c r="K173" s="59">
        <f t="shared" si="16"/>
        <v>17698442.177226733</v>
      </c>
    </row>
    <row r="174" spans="1:11" s="2" customFormat="1" ht="12.75">
      <c r="A174" s="11">
        <v>314000</v>
      </c>
      <c r="B174" s="12">
        <f t="shared" si="17"/>
        <v>5.496929648073215</v>
      </c>
      <c r="C174" s="13">
        <v>60</v>
      </c>
      <c r="D174" s="12">
        <v>100</v>
      </c>
      <c r="E174" s="13">
        <v>20.18</v>
      </c>
      <c r="F174" s="13">
        <f t="shared" si="13"/>
        <v>5.320733585328294</v>
      </c>
      <c r="G174" s="12">
        <f t="shared" si="14"/>
        <v>209282.82323108905</v>
      </c>
      <c r="H174" s="14">
        <f t="shared" si="12"/>
        <v>0.6665058064684365</v>
      </c>
      <c r="I174" s="15">
        <f t="shared" si="15"/>
        <v>-0.3334941935315635</v>
      </c>
      <c r="J174" s="16"/>
      <c r="K174" s="59">
        <f t="shared" si="16"/>
        <v>20928282.323108904</v>
      </c>
    </row>
    <row r="175" spans="1:11" s="2" customFormat="1" ht="12.75">
      <c r="A175" s="11">
        <v>314000</v>
      </c>
      <c r="B175" s="12">
        <f t="shared" si="17"/>
        <v>5.496929648073215</v>
      </c>
      <c r="C175" s="13">
        <v>60</v>
      </c>
      <c r="D175" s="12">
        <v>100</v>
      </c>
      <c r="E175" s="13">
        <v>20.16</v>
      </c>
      <c r="F175" s="13">
        <f t="shared" si="13"/>
        <v>5.326333473330534</v>
      </c>
      <c r="G175" s="12">
        <f t="shared" si="14"/>
        <v>211998.8345018145</v>
      </c>
      <c r="H175" s="14">
        <f t="shared" si="12"/>
        <v>0.675155523891129</v>
      </c>
      <c r="I175" s="15">
        <f t="shared" si="15"/>
        <v>-0.324844476108871</v>
      </c>
      <c r="J175" s="16"/>
      <c r="K175" s="59">
        <f t="shared" si="16"/>
        <v>21199883.45018145</v>
      </c>
    </row>
    <row r="176" spans="1:11" s="2" customFormat="1" ht="12.75">
      <c r="A176" s="11">
        <v>314000</v>
      </c>
      <c r="B176" s="12">
        <f t="shared" si="17"/>
        <v>5.496929648073215</v>
      </c>
      <c r="C176" s="13">
        <v>60</v>
      </c>
      <c r="D176" s="12">
        <v>100</v>
      </c>
      <c r="E176" s="13">
        <v>20.13</v>
      </c>
      <c r="F176" s="13">
        <f t="shared" si="13"/>
        <v>5.334733305333894</v>
      </c>
      <c r="G176" s="12">
        <f t="shared" si="14"/>
        <v>216139.08337457903</v>
      </c>
      <c r="H176" s="14">
        <f t="shared" si="12"/>
        <v>0.6883410298553472</v>
      </c>
      <c r="I176" s="15">
        <f t="shared" si="15"/>
        <v>-0.3116589701446528</v>
      </c>
      <c r="J176" s="16"/>
      <c r="K176" s="59">
        <f t="shared" si="16"/>
        <v>21613908.337457903</v>
      </c>
    </row>
    <row r="177" spans="1:11" s="2" customFormat="1" ht="12.75">
      <c r="A177" s="11">
        <v>314000</v>
      </c>
      <c r="B177" s="12">
        <f t="shared" si="17"/>
        <v>5.496929648073215</v>
      </c>
      <c r="C177" s="13">
        <v>60</v>
      </c>
      <c r="D177" s="12">
        <v>100</v>
      </c>
      <c r="E177" s="13">
        <v>19.94</v>
      </c>
      <c r="F177" s="13">
        <f t="shared" si="13"/>
        <v>5.3879322413551725</v>
      </c>
      <c r="G177" s="12">
        <f t="shared" si="14"/>
        <v>244304.9358285723</v>
      </c>
      <c r="H177" s="14">
        <f t="shared" si="12"/>
        <v>0.7780411969062813</v>
      </c>
      <c r="I177" s="15">
        <f t="shared" si="15"/>
        <v>-0.22195880309371874</v>
      </c>
      <c r="J177" s="16"/>
      <c r="K177" s="59">
        <f t="shared" si="16"/>
        <v>24430493.582857233</v>
      </c>
    </row>
    <row r="178" spans="1:11" s="2" customFormat="1" ht="12.75">
      <c r="A178" s="11">
        <v>314000</v>
      </c>
      <c r="B178" s="12">
        <f t="shared" si="17"/>
        <v>5.496929648073215</v>
      </c>
      <c r="C178" s="13">
        <v>60</v>
      </c>
      <c r="D178" s="12">
        <v>100</v>
      </c>
      <c r="E178" s="13">
        <v>20.06</v>
      </c>
      <c r="F178" s="13">
        <f t="shared" si="13"/>
        <v>5.354332913341733</v>
      </c>
      <c r="G178" s="12">
        <f t="shared" si="14"/>
        <v>226116.84302478126</v>
      </c>
      <c r="H178" s="14">
        <f t="shared" si="12"/>
        <v>0.7201173344738256</v>
      </c>
      <c r="I178" s="15">
        <f t="shared" si="15"/>
        <v>-0.27988266552617436</v>
      </c>
      <c r="J178" s="16"/>
      <c r="K178" s="59">
        <f t="shared" si="16"/>
        <v>22611684.302478127</v>
      </c>
    </row>
    <row r="179" spans="1:11" s="2" customFormat="1" ht="12.75">
      <c r="A179" s="11">
        <v>314000</v>
      </c>
      <c r="B179" s="12">
        <f t="shared" si="17"/>
        <v>5.496929648073215</v>
      </c>
      <c r="C179" s="13">
        <v>60</v>
      </c>
      <c r="D179" s="12">
        <v>100</v>
      </c>
      <c r="E179" s="13">
        <v>20.47</v>
      </c>
      <c r="F179" s="13">
        <f t="shared" si="13"/>
        <v>5.2395352092958145</v>
      </c>
      <c r="G179" s="12">
        <f t="shared" si="14"/>
        <v>173594.19941498298</v>
      </c>
      <c r="H179" s="14">
        <f t="shared" si="12"/>
        <v>0.5528477688375254</v>
      </c>
      <c r="I179" s="15">
        <f t="shared" si="15"/>
        <v>-0.4471522311624746</v>
      </c>
      <c r="J179" s="16"/>
      <c r="K179" s="59">
        <f t="shared" si="16"/>
        <v>17359419.9414983</v>
      </c>
    </row>
    <row r="180" spans="1:11" s="2" customFormat="1" ht="12.75">
      <c r="A180" s="11">
        <v>314000</v>
      </c>
      <c r="B180" s="12">
        <f t="shared" si="17"/>
        <v>5.496929648073215</v>
      </c>
      <c r="C180" s="13">
        <v>60</v>
      </c>
      <c r="D180" s="12">
        <v>100</v>
      </c>
      <c r="E180" s="13">
        <v>20.45</v>
      </c>
      <c r="F180" s="13">
        <f t="shared" si="13"/>
        <v>5.245135097298054</v>
      </c>
      <c r="G180" s="12">
        <f t="shared" si="14"/>
        <v>175847.0541637124</v>
      </c>
      <c r="H180" s="14">
        <f t="shared" si="12"/>
        <v>0.5600224654895299</v>
      </c>
      <c r="I180" s="15">
        <f t="shared" si="15"/>
        <v>-0.43997753451047006</v>
      </c>
      <c r="J180" s="16"/>
      <c r="K180" s="59">
        <f t="shared" si="16"/>
        <v>17584705.41637124</v>
      </c>
    </row>
    <row r="181" spans="1:11" s="2" customFormat="1" ht="12.75">
      <c r="A181" s="17">
        <v>314000</v>
      </c>
      <c r="B181" s="18">
        <f t="shared" si="17"/>
        <v>5.496929648073215</v>
      </c>
      <c r="C181" s="19">
        <v>60</v>
      </c>
      <c r="D181" s="18">
        <v>100</v>
      </c>
      <c r="E181" s="19">
        <v>20.24</v>
      </c>
      <c r="F181" s="19">
        <f t="shared" si="13"/>
        <v>5.303933921321574</v>
      </c>
      <c r="G181" s="18">
        <f t="shared" si="14"/>
        <v>201341.78814413736</v>
      </c>
      <c r="H181" s="20">
        <f t="shared" si="12"/>
        <v>0.6412158858093546</v>
      </c>
      <c r="I181" s="21">
        <f t="shared" si="15"/>
        <v>-0.3587841141906454</v>
      </c>
      <c r="J181" s="22"/>
      <c r="K181" s="59">
        <f t="shared" si="16"/>
        <v>20134178.814413738</v>
      </c>
    </row>
    <row r="182" spans="1:11" s="2" customFormat="1" ht="12.75">
      <c r="A182" s="5">
        <v>31400</v>
      </c>
      <c r="B182" s="6">
        <f t="shared" si="17"/>
        <v>4.496929648073215</v>
      </c>
      <c r="C182" s="7">
        <v>100</v>
      </c>
      <c r="D182" s="6">
        <v>1000</v>
      </c>
      <c r="E182" s="7">
        <v>22.96</v>
      </c>
      <c r="F182" s="7">
        <f t="shared" si="13"/>
        <v>4.542349153016939</v>
      </c>
      <c r="G182" s="6">
        <f t="shared" si="14"/>
        <v>34861.74750019395</v>
      </c>
      <c r="H182" s="8">
        <f t="shared" si="12"/>
        <v>1.1102467356749666</v>
      </c>
      <c r="I182" s="9">
        <f t="shared" si="15"/>
        <v>0.11024673567496657</v>
      </c>
      <c r="J182" s="10">
        <f>STDEV(G182:G193)/AVERAGE(G182:G193)</f>
        <v>0.06788501512265216</v>
      </c>
      <c r="K182" s="59">
        <f t="shared" si="16"/>
        <v>34861747.50019395</v>
      </c>
    </row>
    <row r="183" spans="1:11" s="2" customFormat="1" ht="12.75">
      <c r="A183" s="11">
        <v>31400</v>
      </c>
      <c r="B183" s="12">
        <f t="shared" si="17"/>
        <v>4.496929648073215</v>
      </c>
      <c r="C183" s="13">
        <v>100</v>
      </c>
      <c r="D183" s="12">
        <v>1000</v>
      </c>
      <c r="E183" s="13">
        <v>22.95</v>
      </c>
      <c r="F183" s="13">
        <f t="shared" si="13"/>
        <v>4.54514909701806</v>
      </c>
      <c r="G183" s="12">
        <f t="shared" si="14"/>
        <v>35087.23107495682</v>
      </c>
      <c r="H183" s="14">
        <f t="shared" si="12"/>
        <v>1.117427741240663</v>
      </c>
      <c r="I183" s="15">
        <f t="shared" si="15"/>
        <v>0.11742774124066302</v>
      </c>
      <c r="J183" s="16"/>
      <c r="K183" s="59">
        <f t="shared" si="16"/>
        <v>35087231.07495682</v>
      </c>
    </row>
    <row r="184" spans="1:11" s="2" customFormat="1" ht="12.75">
      <c r="A184" s="11">
        <v>31400</v>
      </c>
      <c r="B184" s="12">
        <f t="shared" si="17"/>
        <v>4.496929648073215</v>
      </c>
      <c r="C184" s="13">
        <v>100</v>
      </c>
      <c r="D184" s="12">
        <v>1000</v>
      </c>
      <c r="E184" s="13">
        <v>22.89</v>
      </c>
      <c r="F184" s="13">
        <f t="shared" si="13"/>
        <v>4.561948761024779</v>
      </c>
      <c r="G184" s="12">
        <f t="shared" si="14"/>
        <v>36471.09150273224</v>
      </c>
      <c r="H184" s="14">
        <f t="shared" si="12"/>
        <v>1.1614997293863771</v>
      </c>
      <c r="I184" s="15">
        <f t="shared" si="15"/>
        <v>0.16149972938637713</v>
      </c>
      <c r="J184" s="16"/>
      <c r="K184" s="59">
        <f t="shared" si="16"/>
        <v>36471091.50273224</v>
      </c>
    </row>
    <row r="185" spans="1:11" s="2" customFormat="1" ht="12.75">
      <c r="A185" s="11">
        <v>31400</v>
      </c>
      <c r="B185" s="12">
        <f t="shared" si="17"/>
        <v>4.496929648073215</v>
      </c>
      <c r="C185" s="13">
        <v>100</v>
      </c>
      <c r="D185" s="12">
        <v>1000</v>
      </c>
      <c r="E185" s="13">
        <v>23.06</v>
      </c>
      <c r="F185" s="13">
        <f t="shared" si="13"/>
        <v>4.51434971300574</v>
      </c>
      <c r="G185" s="12">
        <f t="shared" si="14"/>
        <v>32685.092096070377</v>
      </c>
      <c r="H185" s="14">
        <f t="shared" si="12"/>
        <v>1.0409264998748529</v>
      </c>
      <c r="I185" s="15">
        <f t="shared" si="15"/>
        <v>0.04092649987485286</v>
      </c>
      <c r="J185" s="16"/>
      <c r="K185" s="59">
        <f t="shared" si="16"/>
        <v>32685092.096070375</v>
      </c>
    </row>
    <row r="186" spans="1:11" s="2" customFormat="1" ht="12.75">
      <c r="A186" s="11">
        <v>31400</v>
      </c>
      <c r="B186" s="12">
        <f t="shared" si="17"/>
        <v>4.496929648073215</v>
      </c>
      <c r="C186" s="13">
        <v>100</v>
      </c>
      <c r="D186" s="12">
        <v>1000</v>
      </c>
      <c r="E186" s="13">
        <v>23</v>
      </c>
      <c r="F186" s="13">
        <f t="shared" si="13"/>
        <v>4.53114937701246</v>
      </c>
      <c r="G186" s="12">
        <f t="shared" si="14"/>
        <v>33974.21079094028</v>
      </c>
      <c r="H186" s="14">
        <f t="shared" si="12"/>
        <v>1.0819812353802636</v>
      </c>
      <c r="I186" s="15">
        <f t="shared" si="15"/>
        <v>0.08198123538026358</v>
      </c>
      <c r="J186" s="16"/>
      <c r="K186" s="59">
        <f t="shared" si="16"/>
        <v>33974210.79094028</v>
      </c>
    </row>
    <row r="187" spans="1:11" s="2" customFormat="1" ht="12.75">
      <c r="A187" s="11">
        <v>31400</v>
      </c>
      <c r="B187" s="12">
        <f t="shared" si="17"/>
        <v>4.496929648073215</v>
      </c>
      <c r="C187" s="13">
        <v>100</v>
      </c>
      <c r="D187" s="12">
        <v>1000</v>
      </c>
      <c r="E187" s="13">
        <v>23.03</v>
      </c>
      <c r="F187" s="13">
        <f t="shared" si="13"/>
        <v>4.522749545009099</v>
      </c>
      <c r="G187" s="12">
        <f t="shared" si="14"/>
        <v>33323.41832095241</v>
      </c>
      <c r="H187" s="14">
        <f t="shared" si="12"/>
        <v>1.0612553605398858</v>
      </c>
      <c r="I187" s="15">
        <f t="shared" si="15"/>
        <v>0.061255360539885784</v>
      </c>
      <c r="J187" s="16"/>
      <c r="K187" s="59">
        <f t="shared" si="16"/>
        <v>33323418.32095241</v>
      </c>
    </row>
    <row r="188" spans="1:11" s="2" customFormat="1" ht="12.75">
      <c r="A188" s="11">
        <v>31400</v>
      </c>
      <c r="B188" s="12">
        <f t="shared" si="17"/>
        <v>4.496929648073215</v>
      </c>
      <c r="C188" s="13">
        <v>100</v>
      </c>
      <c r="D188" s="12">
        <v>1000</v>
      </c>
      <c r="E188" s="13">
        <v>23.11</v>
      </c>
      <c r="F188" s="13">
        <f t="shared" si="13"/>
        <v>4.50034999300014</v>
      </c>
      <c r="G188" s="12">
        <f t="shared" si="14"/>
        <v>31648.2713104644</v>
      </c>
      <c r="H188" s="14">
        <f t="shared" si="12"/>
        <v>1.007906729632624</v>
      </c>
      <c r="I188" s="15">
        <f t="shared" si="15"/>
        <v>0.007906729632624065</v>
      </c>
      <c r="J188" s="16"/>
      <c r="K188" s="59">
        <f t="shared" si="16"/>
        <v>31648271.3104644</v>
      </c>
    </row>
    <row r="189" spans="1:11" s="2" customFormat="1" ht="12.75">
      <c r="A189" s="11">
        <v>31400</v>
      </c>
      <c r="B189" s="12">
        <f t="shared" si="17"/>
        <v>4.496929648073215</v>
      </c>
      <c r="C189" s="13">
        <v>100</v>
      </c>
      <c r="D189" s="12">
        <v>1000</v>
      </c>
      <c r="E189" s="13">
        <v>23.06</v>
      </c>
      <c r="F189" s="13">
        <f t="shared" si="13"/>
        <v>4.51434971300574</v>
      </c>
      <c r="G189" s="12">
        <f t="shared" si="14"/>
        <v>32685.092096070377</v>
      </c>
      <c r="H189" s="14">
        <f t="shared" si="12"/>
        <v>1.0409264998748529</v>
      </c>
      <c r="I189" s="15">
        <f t="shared" si="15"/>
        <v>0.04092649987485286</v>
      </c>
      <c r="J189" s="16"/>
      <c r="K189" s="59">
        <f t="shared" si="16"/>
        <v>32685092.096070375</v>
      </c>
    </row>
    <row r="190" spans="1:11" s="2" customFormat="1" ht="12.75">
      <c r="A190" s="11">
        <v>31400</v>
      </c>
      <c r="B190" s="12">
        <f t="shared" si="17"/>
        <v>4.496929648073215</v>
      </c>
      <c r="C190" s="13">
        <v>100</v>
      </c>
      <c r="D190" s="12">
        <v>1000</v>
      </c>
      <c r="E190" s="13">
        <v>23.15</v>
      </c>
      <c r="F190" s="13">
        <f t="shared" si="13"/>
        <v>4.489150216995661</v>
      </c>
      <c r="G190" s="12">
        <f t="shared" si="14"/>
        <v>30842.54570613837</v>
      </c>
      <c r="H190" s="14">
        <f t="shared" si="12"/>
        <v>0.9822466785394386</v>
      </c>
      <c r="I190" s="15">
        <f t="shared" si="15"/>
        <v>-0.01775332146056141</v>
      </c>
      <c r="J190" s="16"/>
      <c r="K190" s="59">
        <f t="shared" si="16"/>
        <v>30842545.706138372</v>
      </c>
    </row>
    <row r="191" spans="1:11" s="2" customFormat="1" ht="12.75">
      <c r="A191" s="11">
        <v>31400</v>
      </c>
      <c r="B191" s="12">
        <f t="shared" si="17"/>
        <v>4.496929648073215</v>
      </c>
      <c r="C191" s="13">
        <v>100</v>
      </c>
      <c r="D191" s="12">
        <v>1000</v>
      </c>
      <c r="E191" s="13">
        <v>23.13</v>
      </c>
      <c r="F191" s="13">
        <f t="shared" si="13"/>
        <v>4.494750104997901</v>
      </c>
      <c r="G191" s="12">
        <f t="shared" si="14"/>
        <v>31242.81124376082</v>
      </c>
      <c r="H191" s="14">
        <f t="shared" si="12"/>
        <v>0.9949939886548033</v>
      </c>
      <c r="I191" s="15">
        <f t="shared" si="15"/>
        <v>-0.005006011345196737</v>
      </c>
      <c r="J191" s="16"/>
      <c r="K191" s="59">
        <f t="shared" si="16"/>
        <v>31242811.24376082</v>
      </c>
    </row>
    <row r="192" spans="1:11" s="2" customFormat="1" ht="12.75">
      <c r="A192" s="11">
        <v>31400</v>
      </c>
      <c r="B192" s="12">
        <f t="shared" si="17"/>
        <v>4.496929648073215</v>
      </c>
      <c r="C192" s="13">
        <v>100</v>
      </c>
      <c r="D192" s="12">
        <v>1000</v>
      </c>
      <c r="E192" s="13">
        <v>23.21</v>
      </c>
      <c r="F192" s="13">
        <f t="shared" si="13"/>
        <v>4.4723505529889405</v>
      </c>
      <c r="G192" s="12">
        <f t="shared" si="14"/>
        <v>29672.255025603514</v>
      </c>
      <c r="H192" s="14">
        <f t="shared" si="12"/>
        <v>0.9449762747007489</v>
      </c>
      <c r="I192" s="15">
        <f t="shared" si="15"/>
        <v>-0.05502372529925115</v>
      </c>
      <c r="J192" s="16"/>
      <c r="K192" s="59">
        <f t="shared" si="16"/>
        <v>29672255.025603514</v>
      </c>
    </row>
    <row r="193" spans="1:11" s="2" customFormat="1" ht="12.75">
      <c r="A193" s="17">
        <v>31400</v>
      </c>
      <c r="B193" s="18">
        <f t="shared" si="17"/>
        <v>4.496929648073215</v>
      </c>
      <c r="C193" s="19">
        <v>100</v>
      </c>
      <c r="D193" s="18">
        <v>1000</v>
      </c>
      <c r="E193" s="19">
        <v>23.23</v>
      </c>
      <c r="F193" s="19">
        <f t="shared" si="13"/>
        <v>4.466750664986701</v>
      </c>
      <c r="G193" s="18">
        <f t="shared" si="14"/>
        <v>29292.110581570312</v>
      </c>
      <c r="H193" s="20">
        <f t="shared" si="12"/>
        <v>0.9328697637442774</v>
      </c>
      <c r="I193" s="21">
        <f t="shared" si="15"/>
        <v>-0.06713023625572256</v>
      </c>
      <c r="J193" s="22"/>
      <c r="K193" s="59">
        <f t="shared" si="16"/>
        <v>29292110.581570312</v>
      </c>
    </row>
    <row r="194" spans="1:11" s="2" customFormat="1" ht="12.75">
      <c r="A194" s="5">
        <v>31400</v>
      </c>
      <c r="B194" s="6">
        <f t="shared" si="17"/>
        <v>4.496929648073215</v>
      </c>
      <c r="C194" s="7">
        <v>90</v>
      </c>
      <c r="D194" s="6">
        <v>1000</v>
      </c>
      <c r="E194" s="7">
        <v>23.26</v>
      </c>
      <c r="F194" s="7">
        <f t="shared" si="13"/>
        <v>4.45835083298334</v>
      </c>
      <c r="G194" s="6">
        <f t="shared" si="14"/>
        <v>28731.006009816105</v>
      </c>
      <c r="H194" s="8">
        <f aca="true" t="shared" si="18" ref="H194:H257">G194/A194</f>
        <v>0.9150001913954173</v>
      </c>
      <c r="I194" s="9">
        <f t="shared" si="15"/>
        <v>-0.08499980860458267</v>
      </c>
      <c r="J194" s="10">
        <f>STDEV(G194:G205)/AVERAGE(G194:G205)</f>
        <v>0.08392247428543786</v>
      </c>
      <c r="K194" s="59">
        <f t="shared" si="16"/>
        <v>28731006.009816106</v>
      </c>
    </row>
    <row r="195" spans="1:11" s="2" customFormat="1" ht="12.75">
      <c r="A195" s="11">
        <v>31400</v>
      </c>
      <c r="B195" s="12">
        <f t="shared" si="17"/>
        <v>4.496929648073215</v>
      </c>
      <c r="C195" s="13">
        <v>90</v>
      </c>
      <c r="D195" s="12">
        <v>1000</v>
      </c>
      <c r="E195" s="13">
        <v>23.55</v>
      </c>
      <c r="F195" s="13">
        <f aca="true" t="shared" si="19" ref="F195:F258">(E195-39.183)/-3.5715</f>
        <v>4.377152456950861</v>
      </c>
      <c r="G195" s="12">
        <f aca="true" t="shared" si="20" ref="G195:G258">10^F195</f>
        <v>23831.559177476687</v>
      </c>
      <c r="H195" s="14">
        <f t="shared" si="18"/>
        <v>0.7589668527858817</v>
      </c>
      <c r="I195" s="15">
        <f aca="true" t="shared" si="21" ref="I195:I258">H195-1</f>
        <v>-0.24103314721411828</v>
      </c>
      <c r="J195" s="16"/>
      <c r="K195" s="59">
        <f aca="true" t="shared" si="22" ref="K195:K258">G195*D195</f>
        <v>23831559.177476685</v>
      </c>
    </row>
    <row r="196" spans="1:11" s="2" customFormat="1" ht="12.75">
      <c r="A196" s="11">
        <v>31400</v>
      </c>
      <c r="B196" s="12">
        <f t="shared" si="17"/>
        <v>4.496929648073215</v>
      </c>
      <c r="C196" s="13">
        <v>90</v>
      </c>
      <c r="D196" s="12">
        <v>1000</v>
      </c>
      <c r="E196" s="13">
        <v>23.53</v>
      </c>
      <c r="F196" s="13">
        <f t="shared" si="19"/>
        <v>4.382752344953101</v>
      </c>
      <c r="G196" s="12">
        <f t="shared" si="20"/>
        <v>24140.838182440777</v>
      </c>
      <c r="H196" s="14">
        <f t="shared" si="18"/>
        <v>0.7688165026255025</v>
      </c>
      <c r="I196" s="15">
        <f t="shared" si="21"/>
        <v>-0.2311834973744975</v>
      </c>
      <c r="J196" s="16"/>
      <c r="K196" s="59">
        <f t="shared" si="22"/>
        <v>24140838.182440776</v>
      </c>
    </row>
    <row r="197" spans="1:11" s="2" customFormat="1" ht="12.75">
      <c r="A197" s="11">
        <v>31400</v>
      </c>
      <c r="B197" s="12">
        <f t="shared" si="17"/>
        <v>4.496929648073215</v>
      </c>
      <c r="C197" s="13">
        <v>90</v>
      </c>
      <c r="D197" s="12">
        <v>1000</v>
      </c>
      <c r="E197" s="13">
        <v>23.18</v>
      </c>
      <c r="F197" s="13">
        <f t="shared" si="19"/>
        <v>4.480750384992301</v>
      </c>
      <c r="G197" s="12">
        <f t="shared" si="20"/>
        <v>30251.74179830596</v>
      </c>
      <c r="H197" s="14">
        <f t="shared" si="18"/>
        <v>0.9634312674619733</v>
      </c>
      <c r="I197" s="15">
        <f t="shared" si="21"/>
        <v>-0.03656873253802673</v>
      </c>
      <c r="J197" s="16"/>
      <c r="K197" s="59">
        <f t="shared" si="22"/>
        <v>30251741.798305962</v>
      </c>
    </row>
    <row r="198" spans="1:11" s="2" customFormat="1" ht="12.75">
      <c r="A198" s="11">
        <v>31400</v>
      </c>
      <c r="B198" s="12">
        <f aca="true" t="shared" si="23" ref="B198:B261">LOG10(A198)</f>
        <v>4.496929648073215</v>
      </c>
      <c r="C198" s="13">
        <v>90</v>
      </c>
      <c r="D198" s="12">
        <v>1000</v>
      </c>
      <c r="E198" s="13">
        <v>23.2</v>
      </c>
      <c r="F198" s="13">
        <f t="shared" si="19"/>
        <v>4.475150496990061</v>
      </c>
      <c r="G198" s="12">
        <f t="shared" si="20"/>
        <v>29864.17329173201</v>
      </c>
      <c r="H198" s="14">
        <f t="shared" si="18"/>
        <v>0.9510883213927392</v>
      </c>
      <c r="I198" s="15">
        <f t="shared" si="21"/>
        <v>-0.048911678607260756</v>
      </c>
      <c r="J198" s="16"/>
      <c r="K198" s="59">
        <f t="shared" si="22"/>
        <v>29864173.291732013</v>
      </c>
    </row>
    <row r="199" spans="1:11" s="2" customFormat="1" ht="12.75">
      <c r="A199" s="11">
        <v>31400</v>
      </c>
      <c r="B199" s="12">
        <f t="shared" si="23"/>
        <v>4.496929648073215</v>
      </c>
      <c r="C199" s="13">
        <v>90</v>
      </c>
      <c r="D199" s="12">
        <v>1000</v>
      </c>
      <c r="E199" s="13">
        <v>23.24</v>
      </c>
      <c r="F199" s="13">
        <f t="shared" si="19"/>
        <v>4.463950720985581</v>
      </c>
      <c r="G199" s="12">
        <f t="shared" si="20"/>
        <v>29103.868602823975</v>
      </c>
      <c r="H199" s="14">
        <f t="shared" si="18"/>
        <v>0.9268747962682795</v>
      </c>
      <c r="I199" s="15">
        <f t="shared" si="21"/>
        <v>-0.07312520373172049</v>
      </c>
      <c r="J199" s="16"/>
      <c r="K199" s="59">
        <f t="shared" si="22"/>
        <v>29103868.602823976</v>
      </c>
    </row>
    <row r="200" spans="1:11" s="2" customFormat="1" ht="12.75">
      <c r="A200" s="11">
        <v>31400</v>
      </c>
      <c r="B200" s="12">
        <f t="shared" si="23"/>
        <v>4.496929648073215</v>
      </c>
      <c r="C200" s="13">
        <v>90</v>
      </c>
      <c r="D200" s="12">
        <v>1000</v>
      </c>
      <c r="E200" s="13">
        <v>23.22</v>
      </c>
      <c r="F200" s="13">
        <f t="shared" si="19"/>
        <v>4.469550608987821</v>
      </c>
      <c r="G200" s="12">
        <f t="shared" si="20"/>
        <v>29481.570097512336</v>
      </c>
      <c r="H200" s="14">
        <f t="shared" si="18"/>
        <v>0.9389035062902018</v>
      </c>
      <c r="I200" s="15">
        <f t="shared" si="21"/>
        <v>-0.061096493709798194</v>
      </c>
      <c r="J200" s="16"/>
      <c r="K200" s="59">
        <f t="shared" si="22"/>
        <v>29481570.097512335</v>
      </c>
    </row>
    <row r="201" spans="1:11" s="2" customFormat="1" ht="12.75">
      <c r="A201" s="11">
        <v>31400</v>
      </c>
      <c r="B201" s="12">
        <f t="shared" si="23"/>
        <v>4.496929648073215</v>
      </c>
      <c r="C201" s="13">
        <v>90</v>
      </c>
      <c r="D201" s="12">
        <v>1000</v>
      </c>
      <c r="E201" s="13">
        <v>23.21</v>
      </c>
      <c r="F201" s="13">
        <f t="shared" si="19"/>
        <v>4.4723505529889405</v>
      </c>
      <c r="G201" s="12">
        <f t="shared" si="20"/>
        <v>29672.255025603514</v>
      </c>
      <c r="H201" s="14">
        <f t="shared" si="18"/>
        <v>0.9449762747007489</v>
      </c>
      <c r="I201" s="15">
        <f t="shared" si="21"/>
        <v>-0.05502372529925115</v>
      </c>
      <c r="J201" s="16"/>
      <c r="K201" s="59">
        <f t="shared" si="22"/>
        <v>29672255.025603514</v>
      </c>
    </row>
    <row r="202" spans="1:11" s="2" customFormat="1" ht="12.75">
      <c r="A202" s="11">
        <v>31400</v>
      </c>
      <c r="B202" s="12">
        <f t="shared" si="23"/>
        <v>4.496929648073215</v>
      </c>
      <c r="C202" s="13">
        <v>90</v>
      </c>
      <c r="D202" s="12">
        <v>1000</v>
      </c>
      <c r="E202" s="13">
        <v>23.33</v>
      </c>
      <c r="F202" s="13">
        <f t="shared" si="19"/>
        <v>4.438751224975501</v>
      </c>
      <c r="G202" s="12">
        <f t="shared" si="20"/>
        <v>27463.205395586523</v>
      </c>
      <c r="H202" s="14">
        <f t="shared" si="18"/>
        <v>0.8746243756556218</v>
      </c>
      <c r="I202" s="15">
        <f t="shared" si="21"/>
        <v>-0.1253756243443782</v>
      </c>
      <c r="J202" s="16"/>
      <c r="K202" s="59">
        <f t="shared" si="22"/>
        <v>27463205.395586524</v>
      </c>
    </row>
    <row r="203" spans="1:11" s="2" customFormat="1" ht="12.75">
      <c r="A203" s="11">
        <v>31400</v>
      </c>
      <c r="B203" s="12">
        <f t="shared" si="23"/>
        <v>4.496929648073215</v>
      </c>
      <c r="C203" s="13">
        <v>90</v>
      </c>
      <c r="D203" s="12">
        <v>1000</v>
      </c>
      <c r="E203" s="13">
        <v>23.47</v>
      </c>
      <c r="F203" s="13">
        <f t="shared" si="19"/>
        <v>4.399552008959821</v>
      </c>
      <c r="G203" s="12">
        <f t="shared" si="20"/>
        <v>25092.966624341603</v>
      </c>
      <c r="H203" s="14">
        <f t="shared" si="18"/>
        <v>0.7991390644694778</v>
      </c>
      <c r="I203" s="15">
        <f t="shared" si="21"/>
        <v>-0.2008609355305222</v>
      </c>
      <c r="J203" s="16"/>
      <c r="K203" s="59">
        <f t="shared" si="22"/>
        <v>25092966.624341603</v>
      </c>
    </row>
    <row r="204" spans="1:11" s="2" customFormat="1" ht="12.75">
      <c r="A204" s="11">
        <v>31400</v>
      </c>
      <c r="B204" s="12">
        <f t="shared" si="23"/>
        <v>4.496929648073215</v>
      </c>
      <c r="C204" s="13">
        <v>90</v>
      </c>
      <c r="D204" s="12">
        <v>1000</v>
      </c>
      <c r="E204" s="13">
        <v>23.27</v>
      </c>
      <c r="F204" s="13">
        <f t="shared" si="19"/>
        <v>4.455550888982221</v>
      </c>
      <c r="G204" s="12">
        <f t="shared" si="20"/>
        <v>28546.369897385815</v>
      </c>
      <c r="H204" s="14">
        <f t="shared" si="18"/>
        <v>0.9091200604262999</v>
      </c>
      <c r="I204" s="15">
        <f t="shared" si="21"/>
        <v>-0.09087993957370011</v>
      </c>
      <c r="J204" s="16"/>
      <c r="K204" s="59">
        <f t="shared" si="22"/>
        <v>28546369.897385817</v>
      </c>
    </row>
    <row r="205" spans="1:11" s="2" customFormat="1" ht="12.75">
      <c r="A205" s="17">
        <v>31400</v>
      </c>
      <c r="B205" s="18">
        <f t="shared" si="23"/>
        <v>4.496929648073215</v>
      </c>
      <c r="C205" s="19">
        <v>90</v>
      </c>
      <c r="D205" s="18">
        <v>1000</v>
      </c>
      <c r="E205" s="19">
        <v>23.19</v>
      </c>
      <c r="F205" s="19">
        <f t="shared" si="19"/>
        <v>4.47795044099118</v>
      </c>
      <c r="G205" s="18">
        <f t="shared" si="20"/>
        <v>30057.33287305013</v>
      </c>
      <c r="H205" s="20">
        <f t="shared" si="18"/>
        <v>0.9572399004156092</v>
      </c>
      <c r="I205" s="21">
        <f t="shared" si="21"/>
        <v>-0.042760099584390754</v>
      </c>
      <c r="J205" s="22"/>
      <c r="K205" s="59">
        <f t="shared" si="22"/>
        <v>30057332.87305013</v>
      </c>
    </row>
    <row r="206" spans="1:11" s="2" customFormat="1" ht="12.75">
      <c r="A206" s="5">
        <v>31400</v>
      </c>
      <c r="B206" s="6">
        <f t="shared" si="23"/>
        <v>4.496929648073215</v>
      </c>
      <c r="C206" s="7">
        <v>80</v>
      </c>
      <c r="D206" s="6">
        <v>1000</v>
      </c>
      <c r="E206" s="7">
        <v>23.65</v>
      </c>
      <c r="F206" s="7">
        <f t="shared" si="19"/>
        <v>4.3491530169396615</v>
      </c>
      <c r="G206" s="6">
        <f t="shared" si="20"/>
        <v>22343.593260907044</v>
      </c>
      <c r="H206" s="8">
        <f t="shared" si="18"/>
        <v>0.7115794032136001</v>
      </c>
      <c r="I206" s="9">
        <f t="shared" si="21"/>
        <v>-0.28842059678639986</v>
      </c>
      <c r="J206" s="10">
        <f>STDEV(G206:G217)/AVERAGE(G206:G217)</f>
        <v>0.03448321637361662</v>
      </c>
      <c r="K206" s="59">
        <f t="shared" si="22"/>
        <v>22343593.260907043</v>
      </c>
    </row>
    <row r="207" spans="1:11" s="2" customFormat="1" ht="12.75">
      <c r="A207" s="11">
        <v>31400</v>
      </c>
      <c r="B207" s="12">
        <f t="shared" si="23"/>
        <v>4.496929648073215</v>
      </c>
      <c r="C207" s="13">
        <v>80</v>
      </c>
      <c r="D207" s="12">
        <v>1000</v>
      </c>
      <c r="E207" s="13">
        <v>23.6</v>
      </c>
      <c r="F207" s="13">
        <f t="shared" si="19"/>
        <v>4.363152736945261</v>
      </c>
      <c r="G207" s="12">
        <f t="shared" si="20"/>
        <v>23075.585908807938</v>
      </c>
      <c r="H207" s="14">
        <f t="shared" si="18"/>
        <v>0.7348912709811445</v>
      </c>
      <c r="I207" s="15">
        <f t="shared" si="21"/>
        <v>-0.2651087290188555</v>
      </c>
      <c r="J207" s="16"/>
      <c r="K207" s="59">
        <f t="shared" si="22"/>
        <v>23075585.908807937</v>
      </c>
    </row>
    <row r="208" spans="1:11" s="2" customFormat="1" ht="12.75">
      <c r="A208" s="11">
        <v>31400</v>
      </c>
      <c r="B208" s="12">
        <f t="shared" si="23"/>
        <v>4.496929648073215</v>
      </c>
      <c r="C208" s="13">
        <v>80</v>
      </c>
      <c r="D208" s="12">
        <v>1000</v>
      </c>
      <c r="E208" s="13">
        <v>23.61</v>
      </c>
      <c r="F208" s="13">
        <f t="shared" si="19"/>
        <v>4.360352792944141</v>
      </c>
      <c r="G208" s="12">
        <f t="shared" si="20"/>
        <v>22927.293625801944</v>
      </c>
      <c r="H208" s="14">
        <f t="shared" si="18"/>
        <v>0.7301685868089791</v>
      </c>
      <c r="I208" s="15">
        <f t="shared" si="21"/>
        <v>-0.2698314131910209</v>
      </c>
      <c r="J208" s="16"/>
      <c r="K208" s="59">
        <f t="shared" si="22"/>
        <v>22927293.625801943</v>
      </c>
    </row>
    <row r="209" spans="1:11" s="2" customFormat="1" ht="12.75">
      <c r="A209" s="11">
        <v>31400</v>
      </c>
      <c r="B209" s="12">
        <f t="shared" si="23"/>
        <v>4.496929648073215</v>
      </c>
      <c r="C209" s="13">
        <v>80</v>
      </c>
      <c r="D209" s="12">
        <v>1000</v>
      </c>
      <c r="E209" s="13">
        <v>23.66</v>
      </c>
      <c r="F209" s="13">
        <f t="shared" si="19"/>
        <v>4.346353072938541</v>
      </c>
      <c r="G209" s="12">
        <f t="shared" si="20"/>
        <v>22200.005034445006</v>
      </c>
      <c r="H209" s="14">
        <f t="shared" si="18"/>
        <v>0.7070065297593952</v>
      </c>
      <c r="I209" s="15">
        <f t="shared" si="21"/>
        <v>-0.29299347024060485</v>
      </c>
      <c r="J209" s="16"/>
      <c r="K209" s="59">
        <f t="shared" si="22"/>
        <v>22200005.034445006</v>
      </c>
    </row>
    <row r="210" spans="1:11" s="2" customFormat="1" ht="12.75">
      <c r="A210" s="11">
        <v>31400</v>
      </c>
      <c r="B210" s="12">
        <f t="shared" si="23"/>
        <v>4.496929648073215</v>
      </c>
      <c r="C210" s="13">
        <v>80</v>
      </c>
      <c r="D210" s="12">
        <v>1000</v>
      </c>
      <c r="E210" s="13">
        <v>23.7</v>
      </c>
      <c r="F210" s="13">
        <f t="shared" si="19"/>
        <v>4.335153296934061</v>
      </c>
      <c r="G210" s="12">
        <f t="shared" si="20"/>
        <v>21634.820532045153</v>
      </c>
      <c r="H210" s="14">
        <f t="shared" si="18"/>
        <v>0.6890070233135399</v>
      </c>
      <c r="I210" s="15">
        <f t="shared" si="21"/>
        <v>-0.3109929766864601</v>
      </c>
      <c r="J210" s="16"/>
      <c r="K210" s="59">
        <f t="shared" si="22"/>
        <v>21634820.532045152</v>
      </c>
    </row>
    <row r="211" spans="1:11" s="2" customFormat="1" ht="12.75">
      <c r="A211" s="11">
        <v>31400</v>
      </c>
      <c r="B211" s="12">
        <f t="shared" si="23"/>
        <v>4.496929648073215</v>
      </c>
      <c r="C211" s="13">
        <v>80</v>
      </c>
      <c r="D211" s="12">
        <v>1000</v>
      </c>
      <c r="E211" s="13">
        <v>23.68</v>
      </c>
      <c r="F211" s="13">
        <f t="shared" si="19"/>
        <v>4.340753184936301</v>
      </c>
      <c r="G211" s="12">
        <f t="shared" si="20"/>
        <v>21915.5909053513</v>
      </c>
      <c r="H211" s="14">
        <f t="shared" si="18"/>
        <v>0.6979487549474936</v>
      </c>
      <c r="I211" s="15">
        <f t="shared" si="21"/>
        <v>-0.30205124505250636</v>
      </c>
      <c r="J211" s="16"/>
      <c r="K211" s="59">
        <f t="shared" si="22"/>
        <v>21915590.9053513</v>
      </c>
    </row>
    <row r="212" spans="1:11" s="2" customFormat="1" ht="12.75">
      <c r="A212" s="11">
        <v>31400</v>
      </c>
      <c r="B212" s="12">
        <f t="shared" si="23"/>
        <v>4.496929648073215</v>
      </c>
      <c r="C212" s="13">
        <v>80</v>
      </c>
      <c r="D212" s="12">
        <v>1000</v>
      </c>
      <c r="E212" s="13">
        <v>23.57</v>
      </c>
      <c r="F212" s="13">
        <f t="shared" si="19"/>
        <v>4.371552568948621</v>
      </c>
      <c r="G212" s="12">
        <f t="shared" si="20"/>
        <v>23526.242483273665</v>
      </c>
      <c r="H212" s="14">
        <f t="shared" si="18"/>
        <v>0.7492433911870594</v>
      </c>
      <c r="I212" s="15">
        <f t="shared" si="21"/>
        <v>-0.2507566088129406</v>
      </c>
      <c r="J212" s="16"/>
      <c r="K212" s="59">
        <f t="shared" si="22"/>
        <v>23526242.483273666</v>
      </c>
    </row>
    <row r="213" spans="1:11" s="2" customFormat="1" ht="12.75">
      <c r="A213" s="11">
        <v>31400</v>
      </c>
      <c r="B213" s="12">
        <f t="shared" si="23"/>
        <v>4.496929648073215</v>
      </c>
      <c r="C213" s="13">
        <v>80</v>
      </c>
      <c r="D213" s="12">
        <v>1000</v>
      </c>
      <c r="E213" s="13">
        <v>23.55</v>
      </c>
      <c r="F213" s="13">
        <f t="shared" si="19"/>
        <v>4.377152456950861</v>
      </c>
      <c r="G213" s="12">
        <f t="shared" si="20"/>
        <v>23831.559177476687</v>
      </c>
      <c r="H213" s="14">
        <f t="shared" si="18"/>
        <v>0.7589668527858817</v>
      </c>
      <c r="I213" s="15">
        <f t="shared" si="21"/>
        <v>-0.24103314721411828</v>
      </c>
      <c r="J213" s="16"/>
      <c r="K213" s="59">
        <f t="shared" si="22"/>
        <v>23831559.177476685</v>
      </c>
    </row>
    <row r="214" spans="1:11" s="2" customFormat="1" ht="12.75">
      <c r="A214" s="11">
        <v>31400</v>
      </c>
      <c r="B214" s="12">
        <f t="shared" si="23"/>
        <v>4.496929648073215</v>
      </c>
      <c r="C214" s="13">
        <v>80</v>
      </c>
      <c r="D214" s="12">
        <v>1000</v>
      </c>
      <c r="E214" s="13">
        <v>23.63</v>
      </c>
      <c r="F214" s="13">
        <f t="shared" si="19"/>
        <v>4.354752904941901</v>
      </c>
      <c r="G214" s="12">
        <f t="shared" si="20"/>
        <v>22633.561879392855</v>
      </c>
      <c r="H214" s="14">
        <f t="shared" si="18"/>
        <v>0.7208140725921292</v>
      </c>
      <c r="I214" s="15">
        <f t="shared" si="21"/>
        <v>-0.27918592740787085</v>
      </c>
      <c r="J214" s="16"/>
      <c r="K214" s="59">
        <f t="shared" si="22"/>
        <v>22633561.879392855</v>
      </c>
    </row>
    <row r="215" spans="1:11" s="2" customFormat="1" ht="12.75">
      <c r="A215" s="11">
        <v>31400</v>
      </c>
      <c r="B215" s="12">
        <f t="shared" si="23"/>
        <v>4.496929648073215</v>
      </c>
      <c r="C215" s="13">
        <v>80</v>
      </c>
      <c r="D215" s="12">
        <v>1000</v>
      </c>
      <c r="E215" s="13">
        <v>23.72</v>
      </c>
      <c r="F215" s="13">
        <f t="shared" si="19"/>
        <v>4.3295534089318215</v>
      </c>
      <c r="G215" s="12">
        <f t="shared" si="20"/>
        <v>21357.647232752068</v>
      </c>
      <c r="H215" s="14">
        <f t="shared" si="18"/>
        <v>0.6801798481768174</v>
      </c>
      <c r="I215" s="15">
        <f t="shared" si="21"/>
        <v>-0.3198201518231826</v>
      </c>
      <c r="J215" s="16"/>
      <c r="K215" s="59">
        <f t="shared" si="22"/>
        <v>21357647.232752066</v>
      </c>
    </row>
    <row r="216" spans="1:11" s="2" customFormat="1" ht="12.75">
      <c r="A216" s="11">
        <v>31400</v>
      </c>
      <c r="B216" s="12">
        <f t="shared" si="23"/>
        <v>4.496929648073215</v>
      </c>
      <c r="C216" s="13">
        <v>80</v>
      </c>
      <c r="D216" s="12">
        <v>1000</v>
      </c>
      <c r="E216" s="13">
        <v>23.7</v>
      </c>
      <c r="F216" s="13">
        <f t="shared" si="19"/>
        <v>4.335153296934061</v>
      </c>
      <c r="G216" s="12">
        <f t="shared" si="20"/>
        <v>21634.820532045153</v>
      </c>
      <c r="H216" s="14">
        <f t="shared" si="18"/>
        <v>0.6890070233135399</v>
      </c>
      <c r="I216" s="15">
        <f t="shared" si="21"/>
        <v>-0.3109929766864601</v>
      </c>
      <c r="J216" s="16"/>
      <c r="K216" s="59">
        <f t="shared" si="22"/>
        <v>21634820.532045152</v>
      </c>
    </row>
    <row r="217" spans="1:11" s="2" customFormat="1" ht="12.75">
      <c r="A217" s="17">
        <v>31400</v>
      </c>
      <c r="B217" s="18">
        <f t="shared" si="23"/>
        <v>4.496929648073215</v>
      </c>
      <c r="C217" s="19">
        <v>80</v>
      </c>
      <c r="D217" s="18">
        <v>1000</v>
      </c>
      <c r="E217" s="19">
        <v>23.64</v>
      </c>
      <c r="F217" s="19">
        <f t="shared" si="19"/>
        <v>4.351952960940781</v>
      </c>
      <c r="G217" s="18">
        <f t="shared" si="20"/>
        <v>22488.11020692319</v>
      </c>
      <c r="H217" s="20">
        <f t="shared" si="18"/>
        <v>0.7161818537236685</v>
      </c>
      <c r="I217" s="21">
        <f t="shared" si="21"/>
        <v>-0.2838181462763315</v>
      </c>
      <c r="J217" s="22"/>
      <c r="K217" s="59">
        <f t="shared" si="22"/>
        <v>22488110.20692319</v>
      </c>
    </row>
    <row r="218" spans="1:11" s="2" customFormat="1" ht="12.75">
      <c r="A218" s="5">
        <v>31400</v>
      </c>
      <c r="B218" s="6">
        <f t="shared" si="23"/>
        <v>4.496929648073215</v>
      </c>
      <c r="C218" s="7">
        <v>70</v>
      </c>
      <c r="D218" s="6">
        <v>1000</v>
      </c>
      <c r="E218" s="7">
        <v>23.69</v>
      </c>
      <c r="F218" s="7">
        <f t="shared" si="19"/>
        <v>4.337953240935181</v>
      </c>
      <c r="G218" s="6">
        <f t="shared" si="20"/>
        <v>21774.753180943208</v>
      </c>
      <c r="H218" s="8">
        <f t="shared" si="18"/>
        <v>0.6934634771001021</v>
      </c>
      <c r="I218" s="9">
        <f t="shared" si="21"/>
        <v>-0.30653652289989786</v>
      </c>
      <c r="J218" s="10">
        <f>STDEV(G218:G229)/AVERAGE(G218:G229)</f>
        <v>0.06986690931011354</v>
      </c>
      <c r="K218" s="59">
        <f t="shared" si="22"/>
        <v>21774753.180943206</v>
      </c>
    </row>
    <row r="219" spans="1:11" s="2" customFormat="1" ht="12.75">
      <c r="A219" s="11">
        <v>31400</v>
      </c>
      <c r="B219" s="12">
        <f t="shared" si="23"/>
        <v>4.496929648073215</v>
      </c>
      <c r="C219" s="13">
        <v>70</v>
      </c>
      <c r="D219" s="12">
        <v>1000</v>
      </c>
      <c r="E219" s="13">
        <v>23.63</v>
      </c>
      <c r="F219" s="13">
        <f t="shared" si="19"/>
        <v>4.354752904941901</v>
      </c>
      <c r="G219" s="12">
        <f t="shared" si="20"/>
        <v>22633.561879392855</v>
      </c>
      <c r="H219" s="14">
        <f t="shared" si="18"/>
        <v>0.7208140725921292</v>
      </c>
      <c r="I219" s="15">
        <f t="shared" si="21"/>
        <v>-0.27918592740787085</v>
      </c>
      <c r="J219" s="16"/>
      <c r="K219" s="59">
        <f t="shared" si="22"/>
        <v>22633561.879392855</v>
      </c>
    </row>
    <row r="220" spans="1:11" s="2" customFormat="1" ht="12.75">
      <c r="A220" s="11">
        <v>31400</v>
      </c>
      <c r="B220" s="12">
        <f t="shared" si="23"/>
        <v>4.496929648073215</v>
      </c>
      <c r="C220" s="13">
        <v>70</v>
      </c>
      <c r="D220" s="12">
        <v>1000</v>
      </c>
      <c r="E220" s="13">
        <v>23.52</v>
      </c>
      <c r="F220" s="13">
        <f t="shared" si="19"/>
        <v>4.385552288954221</v>
      </c>
      <c r="G220" s="12">
        <f t="shared" si="20"/>
        <v>24296.97959477584</v>
      </c>
      <c r="H220" s="14">
        <f t="shared" si="18"/>
        <v>0.7737891590692942</v>
      </c>
      <c r="I220" s="15">
        <f t="shared" si="21"/>
        <v>-0.22621084093070576</v>
      </c>
      <c r="J220" s="16"/>
      <c r="K220" s="59">
        <f t="shared" si="22"/>
        <v>24296979.59477584</v>
      </c>
    </row>
    <row r="221" spans="1:11" s="2" customFormat="1" ht="12.75">
      <c r="A221" s="11">
        <v>31400</v>
      </c>
      <c r="B221" s="12">
        <f t="shared" si="23"/>
        <v>4.496929648073215</v>
      </c>
      <c r="C221" s="13">
        <v>70</v>
      </c>
      <c r="D221" s="12">
        <v>1000</v>
      </c>
      <c r="E221" s="13">
        <v>23.72</v>
      </c>
      <c r="F221" s="13">
        <f t="shared" si="19"/>
        <v>4.3295534089318215</v>
      </c>
      <c r="G221" s="12">
        <f t="shared" si="20"/>
        <v>21357.647232752068</v>
      </c>
      <c r="H221" s="14">
        <f t="shared" si="18"/>
        <v>0.6801798481768174</v>
      </c>
      <c r="I221" s="15">
        <f t="shared" si="21"/>
        <v>-0.3198201518231826</v>
      </c>
      <c r="J221" s="16"/>
      <c r="K221" s="59">
        <f t="shared" si="22"/>
        <v>21357647.232752066</v>
      </c>
    </row>
    <row r="222" spans="1:11" s="2" customFormat="1" ht="12.75">
      <c r="A222" s="11">
        <v>31400</v>
      </c>
      <c r="B222" s="12">
        <f t="shared" si="23"/>
        <v>4.496929648073215</v>
      </c>
      <c r="C222" s="13">
        <v>70</v>
      </c>
      <c r="D222" s="12">
        <v>1000</v>
      </c>
      <c r="E222" s="13">
        <v>23.63</v>
      </c>
      <c r="F222" s="13">
        <f t="shared" si="19"/>
        <v>4.354752904941901</v>
      </c>
      <c r="G222" s="12">
        <f t="shared" si="20"/>
        <v>22633.561879392855</v>
      </c>
      <c r="H222" s="14">
        <f t="shared" si="18"/>
        <v>0.7208140725921292</v>
      </c>
      <c r="I222" s="15">
        <f t="shared" si="21"/>
        <v>-0.27918592740787085</v>
      </c>
      <c r="J222" s="16"/>
      <c r="K222" s="59">
        <f t="shared" si="22"/>
        <v>22633561.879392855</v>
      </c>
    </row>
    <row r="223" spans="1:11" s="2" customFormat="1" ht="12.75">
      <c r="A223" s="11">
        <v>31400</v>
      </c>
      <c r="B223" s="12">
        <f t="shared" si="23"/>
        <v>4.496929648073215</v>
      </c>
      <c r="C223" s="13">
        <v>70</v>
      </c>
      <c r="D223" s="12">
        <v>1000</v>
      </c>
      <c r="E223" s="13">
        <v>23.65</v>
      </c>
      <c r="F223" s="13">
        <f t="shared" si="19"/>
        <v>4.3491530169396615</v>
      </c>
      <c r="G223" s="12">
        <f t="shared" si="20"/>
        <v>22343.593260907044</v>
      </c>
      <c r="H223" s="14">
        <f t="shared" si="18"/>
        <v>0.7115794032136001</v>
      </c>
      <c r="I223" s="15">
        <f t="shared" si="21"/>
        <v>-0.28842059678639986</v>
      </c>
      <c r="J223" s="16"/>
      <c r="K223" s="59">
        <f t="shared" si="22"/>
        <v>22343593.260907043</v>
      </c>
    </row>
    <row r="224" spans="1:11" s="2" customFormat="1" ht="12.75">
      <c r="A224" s="11">
        <v>31400</v>
      </c>
      <c r="B224" s="12">
        <f t="shared" si="23"/>
        <v>4.496929648073215</v>
      </c>
      <c r="C224" s="13">
        <v>70</v>
      </c>
      <c r="D224" s="12">
        <v>1000</v>
      </c>
      <c r="E224" s="13">
        <v>23.84</v>
      </c>
      <c r="F224" s="13">
        <f t="shared" si="19"/>
        <v>4.295954080918381</v>
      </c>
      <c r="G224" s="12">
        <f t="shared" si="20"/>
        <v>19767.606210361493</v>
      </c>
      <c r="H224" s="14">
        <f t="shared" si="18"/>
        <v>0.6295415990560985</v>
      </c>
      <c r="I224" s="15">
        <f t="shared" si="21"/>
        <v>-0.3704584009439015</v>
      </c>
      <c r="J224" s="16"/>
      <c r="K224" s="59">
        <f t="shared" si="22"/>
        <v>19767606.210361492</v>
      </c>
    </row>
    <row r="225" spans="1:11" s="2" customFormat="1" ht="12.75">
      <c r="A225" s="11">
        <v>31400</v>
      </c>
      <c r="B225" s="12">
        <f t="shared" si="23"/>
        <v>4.496929648073215</v>
      </c>
      <c r="C225" s="13">
        <v>70</v>
      </c>
      <c r="D225" s="12">
        <v>1000</v>
      </c>
      <c r="E225" s="13">
        <v>23.85</v>
      </c>
      <c r="F225" s="13">
        <f t="shared" si="19"/>
        <v>4.293154136917261</v>
      </c>
      <c r="G225" s="12">
        <f t="shared" si="20"/>
        <v>19640.572233149247</v>
      </c>
      <c r="H225" s="14">
        <f t="shared" si="18"/>
        <v>0.6254959309920143</v>
      </c>
      <c r="I225" s="15">
        <f t="shared" si="21"/>
        <v>-0.3745040690079857</v>
      </c>
      <c r="J225" s="16"/>
      <c r="K225" s="59">
        <f t="shared" si="22"/>
        <v>19640572.233149245</v>
      </c>
    </row>
    <row r="226" spans="1:11" s="2" customFormat="1" ht="12.75">
      <c r="A226" s="11">
        <v>31400</v>
      </c>
      <c r="B226" s="12">
        <f t="shared" si="23"/>
        <v>4.496929648073215</v>
      </c>
      <c r="C226" s="13">
        <v>70</v>
      </c>
      <c r="D226" s="12">
        <v>1000</v>
      </c>
      <c r="E226" s="13">
        <v>23.79</v>
      </c>
      <c r="F226" s="13">
        <f t="shared" si="19"/>
        <v>4.3099538009239815</v>
      </c>
      <c r="G226" s="12">
        <f t="shared" si="20"/>
        <v>20415.20761643888</v>
      </c>
      <c r="H226" s="14">
        <f t="shared" si="18"/>
        <v>0.6501658476572892</v>
      </c>
      <c r="I226" s="15">
        <f t="shared" si="21"/>
        <v>-0.34983415234271076</v>
      </c>
      <c r="J226" s="16"/>
      <c r="K226" s="59">
        <f t="shared" si="22"/>
        <v>20415207.61643888</v>
      </c>
    </row>
    <row r="227" spans="1:11" s="2" customFormat="1" ht="12.75">
      <c r="A227" s="11">
        <v>31400</v>
      </c>
      <c r="B227" s="12">
        <f t="shared" si="23"/>
        <v>4.496929648073215</v>
      </c>
      <c r="C227" s="13">
        <v>70</v>
      </c>
      <c r="D227" s="12">
        <v>1000</v>
      </c>
      <c r="E227" s="13">
        <v>23.88</v>
      </c>
      <c r="F227" s="13">
        <f t="shared" si="19"/>
        <v>4.284754304913902</v>
      </c>
      <c r="G227" s="12">
        <f t="shared" si="20"/>
        <v>19264.34755513576</v>
      </c>
      <c r="H227" s="14">
        <f t="shared" si="18"/>
        <v>0.6135142533482726</v>
      </c>
      <c r="I227" s="15">
        <f t="shared" si="21"/>
        <v>-0.3864857466517274</v>
      </c>
      <c r="J227" s="16"/>
      <c r="K227" s="59">
        <f t="shared" si="22"/>
        <v>19264347.55513576</v>
      </c>
    </row>
    <row r="228" spans="1:11" s="2" customFormat="1" ht="12.75">
      <c r="A228" s="11">
        <v>31400</v>
      </c>
      <c r="B228" s="12">
        <f t="shared" si="23"/>
        <v>4.496929648073215</v>
      </c>
      <c r="C228" s="13">
        <v>70</v>
      </c>
      <c r="D228" s="12">
        <v>1000</v>
      </c>
      <c r="E228" s="13">
        <v>23.77</v>
      </c>
      <c r="F228" s="13">
        <f t="shared" si="19"/>
        <v>4.315553688926221</v>
      </c>
      <c r="G228" s="12">
        <f t="shared" si="20"/>
        <v>20680.150210027765</v>
      </c>
      <c r="H228" s="14">
        <f t="shared" si="18"/>
        <v>0.6586035098734957</v>
      </c>
      <c r="I228" s="15">
        <f t="shared" si="21"/>
        <v>-0.3413964901265043</v>
      </c>
      <c r="J228" s="16"/>
      <c r="K228" s="59">
        <f t="shared" si="22"/>
        <v>20680150.210027765</v>
      </c>
    </row>
    <row r="229" spans="1:11" s="2" customFormat="1" ht="12.75">
      <c r="A229" s="17">
        <v>31400</v>
      </c>
      <c r="B229" s="18">
        <f t="shared" si="23"/>
        <v>4.496929648073215</v>
      </c>
      <c r="C229" s="19">
        <v>70</v>
      </c>
      <c r="D229" s="18">
        <v>1000</v>
      </c>
      <c r="E229" s="19">
        <v>23.75</v>
      </c>
      <c r="F229" s="19">
        <f t="shared" si="19"/>
        <v>4.321153576928461</v>
      </c>
      <c r="G229" s="18">
        <f t="shared" si="20"/>
        <v>20948.53115110824</v>
      </c>
      <c r="H229" s="20">
        <f t="shared" si="18"/>
        <v>0.6671506736021733</v>
      </c>
      <c r="I229" s="21">
        <f t="shared" si="21"/>
        <v>-0.3328493263978267</v>
      </c>
      <c r="J229" s="22"/>
      <c r="K229" s="59">
        <f t="shared" si="22"/>
        <v>20948531.15110824</v>
      </c>
    </row>
    <row r="230" spans="1:11" s="2" customFormat="1" ht="12.75">
      <c r="A230" s="5">
        <v>31400</v>
      </c>
      <c r="B230" s="6">
        <f t="shared" si="23"/>
        <v>4.496929648073215</v>
      </c>
      <c r="C230" s="7">
        <v>60</v>
      </c>
      <c r="D230" s="6">
        <v>1000</v>
      </c>
      <c r="E230" s="7">
        <v>23.95</v>
      </c>
      <c r="F230" s="7">
        <f t="shared" si="19"/>
        <v>4.2651546969060625</v>
      </c>
      <c r="G230" s="6">
        <f t="shared" si="20"/>
        <v>18414.27806384162</v>
      </c>
      <c r="H230" s="8">
        <f t="shared" si="18"/>
        <v>0.5864419765554656</v>
      </c>
      <c r="I230" s="9">
        <f t="shared" si="21"/>
        <v>-0.4135580234445344</v>
      </c>
      <c r="J230" s="10">
        <f>STDEV(G230:G241)/AVERAGE(G230:G241)</f>
        <v>0.0752142952194306</v>
      </c>
      <c r="K230" s="59">
        <f t="shared" si="22"/>
        <v>18414278.06384162</v>
      </c>
    </row>
    <row r="231" spans="1:11" s="2" customFormat="1" ht="12.75">
      <c r="A231" s="11">
        <v>31400</v>
      </c>
      <c r="B231" s="12">
        <f t="shared" si="23"/>
        <v>4.496929648073215</v>
      </c>
      <c r="C231" s="13">
        <v>60</v>
      </c>
      <c r="D231" s="12">
        <v>1000</v>
      </c>
      <c r="E231" s="13">
        <v>23.74</v>
      </c>
      <c r="F231" s="13">
        <f t="shared" si="19"/>
        <v>4.323953520929582</v>
      </c>
      <c r="G231" s="12">
        <f t="shared" si="20"/>
        <v>21084.024923758494</v>
      </c>
      <c r="H231" s="14">
        <f t="shared" si="18"/>
        <v>0.6714657619031368</v>
      </c>
      <c r="I231" s="15">
        <f t="shared" si="21"/>
        <v>-0.3285342380968632</v>
      </c>
      <c r="J231" s="16"/>
      <c r="K231" s="59">
        <f t="shared" si="22"/>
        <v>21084024.923758496</v>
      </c>
    </row>
    <row r="232" spans="1:11" s="2" customFormat="1" ht="12.75">
      <c r="A232" s="11">
        <v>31400</v>
      </c>
      <c r="B232" s="12">
        <f t="shared" si="23"/>
        <v>4.496929648073215</v>
      </c>
      <c r="C232" s="13">
        <v>60</v>
      </c>
      <c r="D232" s="12">
        <v>1000</v>
      </c>
      <c r="E232" s="13">
        <v>23.67</v>
      </c>
      <c r="F232" s="13">
        <f t="shared" si="19"/>
        <v>4.343553128937421</v>
      </c>
      <c r="G232" s="12">
        <f t="shared" si="20"/>
        <v>22057.339559240503</v>
      </c>
      <c r="H232" s="14">
        <f t="shared" si="18"/>
        <v>0.7024630432879141</v>
      </c>
      <c r="I232" s="15">
        <f t="shared" si="21"/>
        <v>-0.2975369567120859</v>
      </c>
      <c r="J232" s="16"/>
      <c r="K232" s="59">
        <f t="shared" si="22"/>
        <v>22057339.5592405</v>
      </c>
    </row>
    <row r="233" spans="1:11" s="2" customFormat="1" ht="12.75">
      <c r="A233" s="11">
        <v>31400</v>
      </c>
      <c r="B233" s="12">
        <f t="shared" si="23"/>
        <v>4.496929648073215</v>
      </c>
      <c r="C233" s="13">
        <v>60</v>
      </c>
      <c r="D233" s="12">
        <v>1000</v>
      </c>
      <c r="E233" s="13">
        <v>23.96</v>
      </c>
      <c r="F233" s="13">
        <f t="shared" si="19"/>
        <v>4.262354752904942</v>
      </c>
      <c r="G233" s="12">
        <f t="shared" si="20"/>
        <v>18295.94107578912</v>
      </c>
      <c r="H233" s="14">
        <f t="shared" si="18"/>
        <v>0.5826732826684433</v>
      </c>
      <c r="I233" s="15">
        <f t="shared" si="21"/>
        <v>-0.4173267173315567</v>
      </c>
      <c r="J233" s="16"/>
      <c r="K233" s="59">
        <f t="shared" si="22"/>
        <v>18295941.07578912</v>
      </c>
    </row>
    <row r="234" spans="1:11" s="2" customFormat="1" ht="12.75">
      <c r="A234" s="11">
        <v>31400</v>
      </c>
      <c r="B234" s="12">
        <f t="shared" si="23"/>
        <v>4.496929648073215</v>
      </c>
      <c r="C234" s="13">
        <v>60</v>
      </c>
      <c r="D234" s="12">
        <v>1000</v>
      </c>
      <c r="E234" s="13">
        <v>23.89</v>
      </c>
      <c r="F234" s="13">
        <f t="shared" si="19"/>
        <v>4.281954360912781</v>
      </c>
      <c r="G234" s="12">
        <f t="shared" si="20"/>
        <v>19140.54770490173</v>
      </c>
      <c r="H234" s="14">
        <f t="shared" si="18"/>
        <v>0.6095715829586539</v>
      </c>
      <c r="I234" s="15">
        <f t="shared" si="21"/>
        <v>-0.3904284170413461</v>
      </c>
      <c r="J234" s="16"/>
      <c r="K234" s="59">
        <f t="shared" si="22"/>
        <v>19140547.704901733</v>
      </c>
    </row>
    <row r="235" spans="1:11" s="2" customFormat="1" ht="12.75">
      <c r="A235" s="11">
        <v>31400</v>
      </c>
      <c r="B235" s="12">
        <f t="shared" si="23"/>
        <v>4.496929648073215</v>
      </c>
      <c r="C235" s="13">
        <v>60</v>
      </c>
      <c r="D235" s="12">
        <v>1000</v>
      </c>
      <c r="E235" s="13">
        <v>23.84</v>
      </c>
      <c r="F235" s="13">
        <f t="shared" si="19"/>
        <v>4.295954080918381</v>
      </c>
      <c r="G235" s="12">
        <f t="shared" si="20"/>
        <v>19767.606210361493</v>
      </c>
      <c r="H235" s="14">
        <f t="shared" si="18"/>
        <v>0.6295415990560985</v>
      </c>
      <c r="I235" s="15">
        <f t="shared" si="21"/>
        <v>-0.3704584009439015</v>
      </c>
      <c r="J235" s="16"/>
      <c r="K235" s="59">
        <f t="shared" si="22"/>
        <v>19767606.210361492</v>
      </c>
    </row>
    <row r="236" spans="1:11" s="2" customFormat="1" ht="12.75">
      <c r="A236" s="11">
        <v>31400</v>
      </c>
      <c r="B236" s="12">
        <f t="shared" si="23"/>
        <v>4.496929648073215</v>
      </c>
      <c r="C236" s="13">
        <v>60</v>
      </c>
      <c r="D236" s="12">
        <v>1000</v>
      </c>
      <c r="E236" s="13">
        <v>23.88</v>
      </c>
      <c r="F236" s="13">
        <f t="shared" si="19"/>
        <v>4.284754304913902</v>
      </c>
      <c r="G236" s="12">
        <f t="shared" si="20"/>
        <v>19264.34755513576</v>
      </c>
      <c r="H236" s="14">
        <f t="shared" si="18"/>
        <v>0.6135142533482726</v>
      </c>
      <c r="I236" s="15">
        <f t="shared" si="21"/>
        <v>-0.3864857466517274</v>
      </c>
      <c r="J236" s="16"/>
      <c r="K236" s="59">
        <f t="shared" si="22"/>
        <v>19264347.55513576</v>
      </c>
    </row>
    <row r="237" spans="1:11" s="2" customFormat="1" ht="12.75">
      <c r="A237" s="11">
        <v>31400</v>
      </c>
      <c r="B237" s="12">
        <f t="shared" si="23"/>
        <v>4.496929648073215</v>
      </c>
      <c r="C237" s="13">
        <v>60</v>
      </c>
      <c r="D237" s="12">
        <v>1000</v>
      </c>
      <c r="E237" s="13">
        <v>23.76</v>
      </c>
      <c r="F237" s="13">
        <f t="shared" si="19"/>
        <v>4.318353632927341</v>
      </c>
      <c r="G237" s="12">
        <f t="shared" si="20"/>
        <v>20813.908111749784</v>
      </c>
      <c r="H237" s="14">
        <f t="shared" si="18"/>
        <v>0.6628633156608211</v>
      </c>
      <c r="I237" s="15">
        <f t="shared" si="21"/>
        <v>-0.33713668433917887</v>
      </c>
      <c r="J237" s="16"/>
      <c r="K237" s="59">
        <f t="shared" si="22"/>
        <v>20813908.111749783</v>
      </c>
    </row>
    <row r="238" spans="1:11" s="2" customFormat="1" ht="12.75">
      <c r="A238" s="11">
        <v>31400</v>
      </c>
      <c r="B238" s="12">
        <f t="shared" si="23"/>
        <v>4.496929648073215</v>
      </c>
      <c r="C238" s="13">
        <v>60</v>
      </c>
      <c r="D238" s="12">
        <v>1000</v>
      </c>
      <c r="E238" s="13">
        <v>23.7</v>
      </c>
      <c r="F238" s="13">
        <f t="shared" si="19"/>
        <v>4.335153296934061</v>
      </c>
      <c r="G238" s="12">
        <f t="shared" si="20"/>
        <v>21634.820532045153</v>
      </c>
      <c r="H238" s="14">
        <f t="shared" si="18"/>
        <v>0.6890070233135399</v>
      </c>
      <c r="I238" s="15">
        <f t="shared" si="21"/>
        <v>-0.3109929766864601</v>
      </c>
      <c r="J238" s="16"/>
      <c r="K238" s="59">
        <f t="shared" si="22"/>
        <v>21634820.532045152</v>
      </c>
    </row>
    <row r="239" spans="1:11" s="2" customFormat="1" ht="12.75">
      <c r="A239" s="11">
        <v>31400</v>
      </c>
      <c r="B239" s="12">
        <f t="shared" si="23"/>
        <v>4.496929648073215</v>
      </c>
      <c r="C239" s="13">
        <v>60</v>
      </c>
      <c r="D239" s="12">
        <v>1000</v>
      </c>
      <c r="E239" s="13">
        <v>23.79</v>
      </c>
      <c r="F239" s="13">
        <f t="shared" si="19"/>
        <v>4.3099538009239815</v>
      </c>
      <c r="G239" s="12">
        <f t="shared" si="20"/>
        <v>20415.20761643888</v>
      </c>
      <c r="H239" s="14">
        <f t="shared" si="18"/>
        <v>0.6501658476572892</v>
      </c>
      <c r="I239" s="15">
        <f t="shared" si="21"/>
        <v>-0.34983415234271076</v>
      </c>
      <c r="J239" s="16"/>
      <c r="K239" s="59">
        <f t="shared" si="22"/>
        <v>20415207.61643888</v>
      </c>
    </row>
    <row r="240" spans="1:11" s="2" customFormat="1" ht="12.75">
      <c r="A240" s="11">
        <v>31400</v>
      </c>
      <c r="B240" s="12">
        <f t="shared" si="23"/>
        <v>4.496929648073215</v>
      </c>
      <c r="C240" s="13">
        <v>60</v>
      </c>
      <c r="D240" s="12">
        <v>1000</v>
      </c>
      <c r="E240" s="13">
        <v>23.73</v>
      </c>
      <c r="F240" s="13">
        <f t="shared" si="19"/>
        <v>4.326753464930701</v>
      </c>
      <c r="G240" s="12">
        <f t="shared" si="20"/>
        <v>21220.395061548363</v>
      </c>
      <c r="H240" s="14">
        <f t="shared" si="18"/>
        <v>0.6758087599219224</v>
      </c>
      <c r="I240" s="15">
        <f t="shared" si="21"/>
        <v>-0.32419124007807765</v>
      </c>
      <c r="J240" s="16"/>
      <c r="K240" s="59">
        <f t="shared" si="22"/>
        <v>21220395.061548363</v>
      </c>
    </row>
    <row r="241" spans="1:11" s="2" customFormat="1" ht="12.75">
      <c r="A241" s="17">
        <v>31400</v>
      </c>
      <c r="B241" s="18">
        <f t="shared" si="23"/>
        <v>4.496929648073215</v>
      </c>
      <c r="C241" s="19">
        <v>60</v>
      </c>
      <c r="D241" s="18">
        <v>1000</v>
      </c>
      <c r="E241" s="19">
        <v>23.58</v>
      </c>
      <c r="F241" s="19">
        <f t="shared" si="19"/>
        <v>4.3687526249475015</v>
      </c>
      <c r="G241" s="18">
        <f t="shared" si="20"/>
        <v>23375.054113791586</v>
      </c>
      <c r="H241" s="20">
        <f t="shared" si="18"/>
        <v>0.7444284749615154</v>
      </c>
      <c r="I241" s="21">
        <f t="shared" si="21"/>
        <v>-0.25557152503848457</v>
      </c>
      <c r="J241" s="22"/>
      <c r="K241" s="59">
        <f t="shared" si="22"/>
        <v>23375054.113791585</v>
      </c>
    </row>
    <row r="242" spans="1:11" s="2" customFormat="1" ht="12.75">
      <c r="A242" s="5">
        <v>3140</v>
      </c>
      <c r="B242" s="6">
        <f t="shared" si="23"/>
        <v>3.496929648073215</v>
      </c>
      <c r="C242" s="7">
        <v>100</v>
      </c>
      <c r="D242" s="6">
        <v>10000</v>
      </c>
      <c r="E242" s="7">
        <v>26.77</v>
      </c>
      <c r="F242" s="7">
        <f t="shared" si="19"/>
        <v>3.4755704885902285</v>
      </c>
      <c r="G242" s="6">
        <f t="shared" si="20"/>
        <v>2989.3067899468642</v>
      </c>
      <c r="H242" s="8">
        <f t="shared" si="18"/>
        <v>0.9520085318302115</v>
      </c>
      <c r="I242" s="9">
        <f t="shared" si="21"/>
        <v>-0.0479914681697885</v>
      </c>
      <c r="J242" s="10">
        <f>STDEV(G242:G253)/AVERAGE(G242:G253)</f>
        <v>0.0642572693434569</v>
      </c>
      <c r="K242" s="59">
        <f t="shared" si="22"/>
        <v>29893067.89946864</v>
      </c>
    </row>
    <row r="243" spans="1:11" s="2" customFormat="1" ht="12.75">
      <c r="A243" s="11">
        <v>3140</v>
      </c>
      <c r="B243" s="12">
        <f t="shared" si="23"/>
        <v>3.496929648073215</v>
      </c>
      <c r="C243" s="13">
        <v>100</v>
      </c>
      <c r="D243" s="12">
        <v>10000</v>
      </c>
      <c r="E243" s="13">
        <v>26.7</v>
      </c>
      <c r="F243" s="13">
        <f t="shared" si="19"/>
        <v>3.495170096598068</v>
      </c>
      <c r="G243" s="12">
        <f t="shared" si="20"/>
        <v>3127.3039730806413</v>
      </c>
      <c r="H243" s="14">
        <f t="shared" si="18"/>
        <v>0.995956679325045</v>
      </c>
      <c r="I243" s="15">
        <f t="shared" si="21"/>
        <v>-0.004043320674955053</v>
      </c>
      <c r="J243" s="16"/>
      <c r="K243" s="59">
        <f t="shared" si="22"/>
        <v>31273039.730806414</v>
      </c>
    </row>
    <row r="244" spans="1:11" s="2" customFormat="1" ht="12.75">
      <c r="A244" s="11">
        <v>3140</v>
      </c>
      <c r="B244" s="12">
        <f t="shared" si="23"/>
        <v>3.496929648073215</v>
      </c>
      <c r="C244" s="13">
        <v>100</v>
      </c>
      <c r="D244" s="12">
        <v>10000</v>
      </c>
      <c r="E244" s="13">
        <v>26.64</v>
      </c>
      <c r="F244" s="13">
        <f t="shared" si="19"/>
        <v>3.5119697606047877</v>
      </c>
      <c r="G244" s="12">
        <f t="shared" si="20"/>
        <v>3250.646627413375</v>
      </c>
      <c r="H244" s="14">
        <f t="shared" si="18"/>
        <v>1.035237779431011</v>
      </c>
      <c r="I244" s="15">
        <f t="shared" si="21"/>
        <v>0.03523777943101103</v>
      </c>
      <c r="J244" s="16"/>
      <c r="K244" s="59">
        <f t="shared" si="22"/>
        <v>32506466.27413375</v>
      </c>
    </row>
    <row r="245" spans="1:11" s="2" customFormat="1" ht="12.75">
      <c r="A245" s="11">
        <v>3140</v>
      </c>
      <c r="B245" s="12">
        <f t="shared" si="23"/>
        <v>3.496929648073215</v>
      </c>
      <c r="C245" s="13">
        <v>100</v>
      </c>
      <c r="D245" s="12">
        <v>10000</v>
      </c>
      <c r="E245" s="13">
        <v>26.55</v>
      </c>
      <c r="F245" s="13">
        <f t="shared" si="19"/>
        <v>3.5371692566148676</v>
      </c>
      <c r="G245" s="12">
        <f t="shared" si="20"/>
        <v>3444.8415964458213</v>
      </c>
      <c r="H245" s="14">
        <f t="shared" si="18"/>
        <v>1.0970833109700069</v>
      </c>
      <c r="I245" s="15">
        <f t="shared" si="21"/>
        <v>0.09708331097000689</v>
      </c>
      <c r="J245" s="16"/>
      <c r="K245" s="59">
        <f t="shared" si="22"/>
        <v>34448415.96445821</v>
      </c>
    </row>
    <row r="246" spans="1:11" s="2" customFormat="1" ht="12.75">
      <c r="A246" s="11">
        <v>3140</v>
      </c>
      <c r="B246" s="12">
        <f t="shared" si="23"/>
        <v>3.496929648073215</v>
      </c>
      <c r="C246" s="13">
        <v>100</v>
      </c>
      <c r="D246" s="12">
        <v>10000</v>
      </c>
      <c r="E246" s="13">
        <v>26.53</v>
      </c>
      <c r="F246" s="13">
        <f t="shared" si="19"/>
        <v>3.5427691446171075</v>
      </c>
      <c r="G246" s="12">
        <f t="shared" si="20"/>
        <v>3489.547743168047</v>
      </c>
      <c r="H246" s="14">
        <f t="shared" si="18"/>
        <v>1.1113209373146646</v>
      </c>
      <c r="I246" s="15">
        <f t="shared" si="21"/>
        <v>0.11132093731466464</v>
      </c>
      <c r="J246" s="16"/>
      <c r="K246" s="59">
        <f t="shared" si="22"/>
        <v>34895477.43168047</v>
      </c>
    </row>
    <row r="247" spans="1:11" s="2" customFormat="1" ht="12.75">
      <c r="A247" s="11">
        <v>3140</v>
      </c>
      <c r="B247" s="12">
        <f t="shared" si="23"/>
        <v>3.496929648073215</v>
      </c>
      <c r="C247" s="13">
        <v>100</v>
      </c>
      <c r="D247" s="12">
        <v>10000</v>
      </c>
      <c r="E247" s="13">
        <v>26.47</v>
      </c>
      <c r="F247" s="13">
        <f t="shared" si="19"/>
        <v>3.559568808623828</v>
      </c>
      <c r="G247" s="12">
        <f t="shared" si="20"/>
        <v>3627.1774986277246</v>
      </c>
      <c r="H247" s="14">
        <f t="shared" si="18"/>
        <v>1.155152069626664</v>
      </c>
      <c r="I247" s="15">
        <f t="shared" si="21"/>
        <v>0.15515206962666395</v>
      </c>
      <c r="J247" s="16"/>
      <c r="K247" s="59">
        <f t="shared" si="22"/>
        <v>36271774.986277245</v>
      </c>
    </row>
    <row r="248" spans="1:11" s="2" customFormat="1" ht="12.75">
      <c r="A248" s="11">
        <v>3140</v>
      </c>
      <c r="B248" s="12">
        <f t="shared" si="23"/>
        <v>3.496929648073215</v>
      </c>
      <c r="C248" s="13">
        <v>100</v>
      </c>
      <c r="D248" s="12">
        <v>10000</v>
      </c>
      <c r="E248" s="13">
        <v>26.69</v>
      </c>
      <c r="F248" s="13">
        <f t="shared" si="19"/>
        <v>3.4979700405991876</v>
      </c>
      <c r="G248" s="12">
        <f t="shared" si="20"/>
        <v>3147.531177101783</v>
      </c>
      <c r="H248" s="14">
        <f t="shared" si="18"/>
        <v>1.002398464045154</v>
      </c>
      <c r="I248" s="15">
        <f t="shared" si="21"/>
        <v>0.0023984640451539807</v>
      </c>
      <c r="J248" s="16"/>
      <c r="K248" s="59">
        <f t="shared" si="22"/>
        <v>31475311.77101783</v>
      </c>
    </row>
    <row r="249" spans="1:11" s="2" customFormat="1" ht="12.75">
      <c r="A249" s="11">
        <v>3140</v>
      </c>
      <c r="B249" s="12">
        <f t="shared" si="23"/>
        <v>3.496929648073215</v>
      </c>
      <c r="C249" s="13">
        <v>100</v>
      </c>
      <c r="D249" s="12">
        <v>10000</v>
      </c>
      <c r="E249" s="13">
        <v>26.7</v>
      </c>
      <c r="F249" s="13">
        <f t="shared" si="19"/>
        <v>3.495170096598068</v>
      </c>
      <c r="G249" s="12">
        <f t="shared" si="20"/>
        <v>3127.3039730806413</v>
      </c>
      <c r="H249" s="14">
        <f t="shared" si="18"/>
        <v>0.995956679325045</v>
      </c>
      <c r="I249" s="15">
        <f t="shared" si="21"/>
        <v>-0.004043320674955053</v>
      </c>
      <c r="J249" s="16"/>
      <c r="K249" s="59">
        <f t="shared" si="22"/>
        <v>31273039.730806414</v>
      </c>
    </row>
    <row r="250" spans="1:11" s="2" customFormat="1" ht="12.75">
      <c r="A250" s="11">
        <v>3140</v>
      </c>
      <c r="B250" s="12">
        <f t="shared" si="23"/>
        <v>3.496929648073215</v>
      </c>
      <c r="C250" s="13">
        <v>100</v>
      </c>
      <c r="D250" s="12">
        <v>10000</v>
      </c>
      <c r="E250" s="13">
        <v>26.72</v>
      </c>
      <c r="F250" s="13">
        <f t="shared" si="19"/>
        <v>3.4895702085958287</v>
      </c>
      <c r="G250" s="12">
        <f t="shared" si="20"/>
        <v>3087.238692260436</v>
      </c>
      <c r="H250" s="14">
        <f t="shared" si="18"/>
        <v>0.9831970357517312</v>
      </c>
      <c r="I250" s="15">
        <f t="shared" si="21"/>
        <v>-0.01680296424826877</v>
      </c>
      <c r="J250" s="16"/>
      <c r="K250" s="59">
        <f t="shared" si="22"/>
        <v>30872386.92260436</v>
      </c>
    </row>
    <row r="251" spans="1:11" s="2" customFormat="1" ht="12.75">
      <c r="A251" s="11">
        <v>3140</v>
      </c>
      <c r="B251" s="12">
        <f t="shared" si="23"/>
        <v>3.496929648073215</v>
      </c>
      <c r="C251" s="13">
        <v>100</v>
      </c>
      <c r="D251" s="12">
        <v>10000</v>
      </c>
      <c r="E251" s="13">
        <v>26.79</v>
      </c>
      <c r="F251" s="13">
        <f t="shared" si="19"/>
        <v>3.4699706005879887</v>
      </c>
      <c r="G251" s="12">
        <f t="shared" si="20"/>
        <v>2951.009452358988</v>
      </c>
      <c r="H251" s="14">
        <f t="shared" si="18"/>
        <v>0.9398119275028624</v>
      </c>
      <c r="I251" s="15">
        <f t="shared" si="21"/>
        <v>-0.060188072497137646</v>
      </c>
      <c r="J251" s="16"/>
      <c r="K251" s="59">
        <f t="shared" si="22"/>
        <v>29510094.52358988</v>
      </c>
    </row>
    <row r="252" spans="1:11" s="2" customFormat="1" ht="12.75">
      <c r="A252" s="11">
        <v>3140</v>
      </c>
      <c r="B252" s="12">
        <f t="shared" si="23"/>
        <v>3.496929648073215</v>
      </c>
      <c r="C252" s="13">
        <v>100</v>
      </c>
      <c r="D252" s="12">
        <v>10000</v>
      </c>
      <c r="E252" s="13">
        <v>26.71</v>
      </c>
      <c r="F252" s="13">
        <f t="shared" si="19"/>
        <v>3.4923701525969477</v>
      </c>
      <c r="G252" s="12">
        <f t="shared" si="20"/>
        <v>3107.2067565828816</v>
      </c>
      <c r="H252" s="14">
        <f t="shared" si="18"/>
        <v>0.9895562919053763</v>
      </c>
      <c r="I252" s="15">
        <f t="shared" si="21"/>
        <v>-0.010443708094623694</v>
      </c>
      <c r="J252" s="16"/>
      <c r="K252" s="59">
        <f t="shared" si="22"/>
        <v>31072067.565828815</v>
      </c>
    </row>
    <row r="253" spans="1:11" s="2" customFormat="1" ht="12.75">
      <c r="A253" s="17">
        <v>3140</v>
      </c>
      <c r="B253" s="18">
        <f t="shared" si="23"/>
        <v>3.496929648073215</v>
      </c>
      <c r="C253" s="19">
        <v>100</v>
      </c>
      <c r="D253" s="18">
        <v>10000</v>
      </c>
      <c r="E253" s="19">
        <v>26.67</v>
      </c>
      <c r="F253" s="19">
        <f t="shared" si="19"/>
        <v>3.5035699286014275</v>
      </c>
      <c r="G253" s="18">
        <f t="shared" si="20"/>
        <v>3188.378916156453</v>
      </c>
      <c r="H253" s="20">
        <f t="shared" si="18"/>
        <v>1.0154072981389979</v>
      </c>
      <c r="I253" s="21">
        <f t="shared" si="21"/>
        <v>0.015407298138997882</v>
      </c>
      <c r="J253" s="22"/>
      <c r="K253" s="59">
        <f t="shared" si="22"/>
        <v>31883789.161564533</v>
      </c>
    </row>
    <row r="254" spans="1:11" s="2" customFormat="1" ht="12.75">
      <c r="A254" s="5">
        <v>3140</v>
      </c>
      <c r="B254" s="6">
        <f t="shared" si="23"/>
        <v>3.496929648073215</v>
      </c>
      <c r="C254" s="7">
        <v>90</v>
      </c>
      <c r="D254" s="6">
        <v>10000</v>
      </c>
      <c r="E254" s="7">
        <v>27.06</v>
      </c>
      <c r="F254" s="7">
        <f t="shared" si="19"/>
        <v>3.394372112557749</v>
      </c>
      <c r="G254" s="6">
        <f t="shared" si="20"/>
        <v>2479.545674102469</v>
      </c>
      <c r="H254" s="8">
        <f t="shared" si="18"/>
        <v>0.7896642274211685</v>
      </c>
      <c r="I254" s="9">
        <f t="shared" si="21"/>
        <v>-0.21033577257883151</v>
      </c>
      <c r="J254" s="10">
        <f>STDEV(G254:G265)/AVERAGE(G254:G265)</f>
        <v>0.1275736603117484</v>
      </c>
      <c r="K254" s="59">
        <f t="shared" si="22"/>
        <v>24795456.74102469</v>
      </c>
    </row>
    <row r="255" spans="1:11" s="2" customFormat="1" ht="12.75">
      <c r="A255" s="11">
        <v>3140</v>
      </c>
      <c r="B255" s="12">
        <f t="shared" si="23"/>
        <v>3.496929648073215</v>
      </c>
      <c r="C255" s="13">
        <v>90</v>
      </c>
      <c r="D255" s="12">
        <v>10000</v>
      </c>
      <c r="E255" s="13">
        <v>27.07</v>
      </c>
      <c r="F255" s="13">
        <f t="shared" si="19"/>
        <v>3.3915721685566287</v>
      </c>
      <c r="G255" s="12">
        <f t="shared" si="20"/>
        <v>2463.6111929463486</v>
      </c>
      <c r="H255" s="14">
        <f t="shared" si="18"/>
        <v>0.7845895518937416</v>
      </c>
      <c r="I255" s="15">
        <f t="shared" si="21"/>
        <v>-0.21541044810625842</v>
      </c>
      <c r="J255" s="16"/>
      <c r="K255" s="59">
        <f t="shared" si="22"/>
        <v>24636111.929463487</v>
      </c>
    </row>
    <row r="256" spans="1:11" s="2" customFormat="1" ht="12.75">
      <c r="A256" s="11">
        <v>3140</v>
      </c>
      <c r="B256" s="12">
        <f t="shared" si="23"/>
        <v>3.496929648073215</v>
      </c>
      <c r="C256" s="13">
        <v>90</v>
      </c>
      <c r="D256" s="12">
        <v>10000</v>
      </c>
      <c r="E256" s="13">
        <v>26.64</v>
      </c>
      <c r="F256" s="13">
        <f t="shared" si="19"/>
        <v>3.5119697606047877</v>
      </c>
      <c r="G256" s="12">
        <f t="shared" si="20"/>
        <v>3250.646627413375</v>
      </c>
      <c r="H256" s="14">
        <f t="shared" si="18"/>
        <v>1.035237779431011</v>
      </c>
      <c r="I256" s="15">
        <f t="shared" si="21"/>
        <v>0.03523777943101103</v>
      </c>
      <c r="J256" s="16"/>
      <c r="K256" s="59">
        <f t="shared" si="22"/>
        <v>32506466.27413375</v>
      </c>
    </row>
    <row r="257" spans="1:11" s="2" customFormat="1" ht="12.75">
      <c r="A257" s="11">
        <v>3140</v>
      </c>
      <c r="B257" s="12">
        <f t="shared" si="23"/>
        <v>3.496929648073215</v>
      </c>
      <c r="C257" s="13">
        <v>90</v>
      </c>
      <c r="D257" s="12">
        <v>10000</v>
      </c>
      <c r="E257" s="13">
        <v>27.02</v>
      </c>
      <c r="F257" s="13">
        <f t="shared" si="19"/>
        <v>3.405571888562229</v>
      </c>
      <c r="G257" s="12">
        <f t="shared" si="20"/>
        <v>2544.3209185247456</v>
      </c>
      <c r="H257" s="14">
        <f t="shared" si="18"/>
        <v>0.8102932861543776</v>
      </c>
      <c r="I257" s="15">
        <f t="shared" si="21"/>
        <v>-0.18970671384562243</v>
      </c>
      <c r="J257" s="16"/>
      <c r="K257" s="59">
        <f t="shared" si="22"/>
        <v>25443209.185247455</v>
      </c>
    </row>
    <row r="258" spans="1:11" s="2" customFormat="1" ht="12.75">
      <c r="A258" s="11">
        <v>3140</v>
      </c>
      <c r="B258" s="12">
        <f t="shared" si="23"/>
        <v>3.496929648073215</v>
      </c>
      <c r="C258" s="13">
        <v>90</v>
      </c>
      <c r="D258" s="12">
        <v>10000</v>
      </c>
      <c r="E258" s="13">
        <v>27.1</v>
      </c>
      <c r="F258" s="13">
        <f t="shared" si="19"/>
        <v>3.3831723365532684</v>
      </c>
      <c r="G258" s="12">
        <f t="shared" si="20"/>
        <v>2416.419526796598</v>
      </c>
      <c r="H258" s="14">
        <f aca="true" t="shared" si="24" ref="H258:H321">G258/A258</f>
        <v>0.7695603588524197</v>
      </c>
      <c r="I258" s="15">
        <f t="shared" si="21"/>
        <v>-0.2304396411475803</v>
      </c>
      <c r="J258" s="16"/>
      <c r="K258" s="59">
        <f t="shared" si="22"/>
        <v>24164195.26796598</v>
      </c>
    </row>
    <row r="259" spans="1:11" s="2" customFormat="1" ht="12.75">
      <c r="A259" s="11">
        <v>3140</v>
      </c>
      <c r="B259" s="12">
        <f t="shared" si="23"/>
        <v>3.496929648073215</v>
      </c>
      <c r="C259" s="13">
        <v>90</v>
      </c>
      <c r="D259" s="12">
        <v>10000</v>
      </c>
      <c r="E259" s="13">
        <v>27.11</v>
      </c>
      <c r="F259" s="13">
        <f aca="true" t="shared" si="25" ref="F259:F322">(E259-39.183)/-3.5715</f>
        <v>3.3803723925521494</v>
      </c>
      <c r="G259" s="12">
        <f aca="true" t="shared" si="26" ref="G259:G322">10^F259</f>
        <v>2400.8907177017873</v>
      </c>
      <c r="H259" s="14">
        <f t="shared" si="24"/>
        <v>0.7646148782489768</v>
      </c>
      <c r="I259" s="15">
        <f aca="true" t="shared" si="27" ref="I259:I322">H259-1</f>
        <v>-0.23538512175102322</v>
      </c>
      <c r="J259" s="16"/>
      <c r="K259" s="59">
        <f aca="true" t="shared" si="28" ref="K259:K322">G259*D259</f>
        <v>24008907.17701787</v>
      </c>
    </row>
    <row r="260" spans="1:11" s="2" customFormat="1" ht="12.75">
      <c r="A260" s="11">
        <v>3140</v>
      </c>
      <c r="B260" s="12">
        <f t="shared" si="23"/>
        <v>3.496929648073215</v>
      </c>
      <c r="C260" s="13">
        <v>90</v>
      </c>
      <c r="D260" s="12">
        <v>10000</v>
      </c>
      <c r="E260" s="13">
        <v>26.95</v>
      </c>
      <c r="F260" s="13">
        <f t="shared" si="25"/>
        <v>3.425171496570069</v>
      </c>
      <c r="G260" s="12">
        <f t="shared" si="26"/>
        <v>2661.7759488767874</v>
      </c>
      <c r="H260" s="14">
        <f t="shared" si="24"/>
        <v>0.847699346776047</v>
      </c>
      <c r="I260" s="15">
        <f t="shared" si="27"/>
        <v>-0.15230065322395303</v>
      </c>
      <c r="J260" s="16"/>
      <c r="K260" s="59">
        <f t="shared" si="28"/>
        <v>26617759.488767873</v>
      </c>
    </row>
    <row r="261" spans="1:11" s="2" customFormat="1" ht="12.75">
      <c r="A261" s="11">
        <v>3140</v>
      </c>
      <c r="B261" s="12">
        <f t="shared" si="23"/>
        <v>3.496929648073215</v>
      </c>
      <c r="C261" s="13">
        <v>90</v>
      </c>
      <c r="D261" s="12">
        <v>10000</v>
      </c>
      <c r="E261" s="13">
        <v>26.82</v>
      </c>
      <c r="F261" s="13">
        <f t="shared" si="25"/>
        <v>3.4615707685846284</v>
      </c>
      <c r="G261" s="12">
        <f t="shared" si="26"/>
        <v>2894.481436380165</v>
      </c>
      <c r="H261" s="14">
        <f t="shared" si="24"/>
        <v>0.9218093746433647</v>
      </c>
      <c r="I261" s="15">
        <f t="shared" si="27"/>
        <v>-0.07819062535663535</v>
      </c>
      <c r="J261" s="16"/>
      <c r="K261" s="59">
        <f t="shared" si="28"/>
        <v>28944814.36380165</v>
      </c>
    </row>
    <row r="262" spans="1:11" s="2" customFormat="1" ht="12.75">
      <c r="A262" s="11">
        <v>3140</v>
      </c>
      <c r="B262" s="12">
        <f aca="true" t="shared" si="29" ref="B262:B325">LOG10(A262)</f>
        <v>3.496929648073215</v>
      </c>
      <c r="C262" s="13">
        <v>90</v>
      </c>
      <c r="D262" s="12">
        <v>10000</v>
      </c>
      <c r="E262" s="13">
        <v>26.79</v>
      </c>
      <c r="F262" s="13">
        <f t="shared" si="25"/>
        <v>3.4699706005879887</v>
      </c>
      <c r="G262" s="12">
        <f t="shared" si="26"/>
        <v>2951.009452358988</v>
      </c>
      <c r="H262" s="14">
        <f t="shared" si="24"/>
        <v>0.9398119275028624</v>
      </c>
      <c r="I262" s="15">
        <f t="shared" si="27"/>
        <v>-0.060188072497137646</v>
      </c>
      <c r="J262" s="16"/>
      <c r="K262" s="59">
        <f t="shared" si="28"/>
        <v>29510094.52358988</v>
      </c>
    </row>
    <row r="263" spans="1:11" s="2" customFormat="1" ht="12.75">
      <c r="A263" s="11">
        <v>3140</v>
      </c>
      <c r="B263" s="12">
        <f t="shared" si="29"/>
        <v>3.496929648073215</v>
      </c>
      <c r="C263" s="13">
        <v>90</v>
      </c>
      <c r="D263" s="12">
        <v>10000</v>
      </c>
      <c r="E263" s="13">
        <v>26.84</v>
      </c>
      <c r="F263" s="13">
        <f t="shared" si="25"/>
        <v>3.4559708805823885</v>
      </c>
      <c r="G263" s="12">
        <f t="shared" si="26"/>
        <v>2857.398948532588</v>
      </c>
      <c r="H263" s="14">
        <f t="shared" si="24"/>
        <v>0.9099996651377669</v>
      </c>
      <c r="I263" s="15">
        <f t="shared" si="27"/>
        <v>-0.09000033486223313</v>
      </c>
      <c r="J263" s="16"/>
      <c r="K263" s="59">
        <f t="shared" si="28"/>
        <v>28573989.485325877</v>
      </c>
    </row>
    <row r="264" spans="1:11" s="2" customFormat="1" ht="12.75">
      <c r="A264" s="11">
        <v>3140</v>
      </c>
      <c r="B264" s="12">
        <f t="shared" si="29"/>
        <v>3.496929648073215</v>
      </c>
      <c r="C264" s="13">
        <v>90</v>
      </c>
      <c r="D264" s="12">
        <v>10000</v>
      </c>
      <c r="E264" s="13">
        <v>26.7</v>
      </c>
      <c r="F264" s="13">
        <f t="shared" si="25"/>
        <v>3.495170096598068</v>
      </c>
      <c r="G264" s="12">
        <f t="shared" si="26"/>
        <v>3127.3039730806413</v>
      </c>
      <c r="H264" s="14">
        <f t="shared" si="24"/>
        <v>0.995956679325045</v>
      </c>
      <c r="I264" s="15">
        <f t="shared" si="27"/>
        <v>-0.004043320674955053</v>
      </c>
      <c r="J264" s="16"/>
      <c r="K264" s="59">
        <f t="shared" si="28"/>
        <v>31273039.730806414</v>
      </c>
    </row>
    <row r="265" spans="1:11" s="2" customFormat="1" ht="12.75">
      <c r="A265" s="17">
        <v>3140</v>
      </c>
      <c r="B265" s="18">
        <f t="shared" si="29"/>
        <v>3.496929648073215</v>
      </c>
      <c r="C265" s="19">
        <v>90</v>
      </c>
      <c r="D265" s="18">
        <v>10000</v>
      </c>
      <c r="E265" s="19">
        <v>26.54</v>
      </c>
      <c r="F265" s="19">
        <f t="shared" si="25"/>
        <v>3.539969200615988</v>
      </c>
      <c r="G265" s="18">
        <f t="shared" si="26"/>
        <v>3467.1226137027475</v>
      </c>
      <c r="H265" s="20">
        <f t="shared" si="24"/>
        <v>1.1041791763384545</v>
      </c>
      <c r="I265" s="21">
        <f t="shared" si="27"/>
        <v>0.10417917633845453</v>
      </c>
      <c r="J265" s="22"/>
      <c r="K265" s="59">
        <f t="shared" si="28"/>
        <v>34671226.13702747</v>
      </c>
    </row>
    <row r="266" spans="1:11" s="2" customFormat="1" ht="12.75">
      <c r="A266" s="5">
        <v>3140</v>
      </c>
      <c r="B266" s="6">
        <f t="shared" si="29"/>
        <v>3.496929648073215</v>
      </c>
      <c r="C266" s="7">
        <v>80</v>
      </c>
      <c r="D266" s="6">
        <v>10000</v>
      </c>
      <c r="E266" s="7">
        <v>27.05</v>
      </c>
      <c r="F266" s="7">
        <f t="shared" si="25"/>
        <v>3.3971720565588686</v>
      </c>
      <c r="G266" s="6">
        <f t="shared" si="26"/>
        <v>2495.5832184734472</v>
      </c>
      <c r="H266" s="8">
        <f t="shared" si="24"/>
        <v>0.7947717256284864</v>
      </c>
      <c r="I266" s="9">
        <f t="shared" si="27"/>
        <v>-0.20522827437151359</v>
      </c>
      <c r="J266" s="10">
        <f>STDEV(G266:G277)/AVERAGE(G266:G277)</f>
        <v>0.03720800159020101</v>
      </c>
      <c r="K266" s="59">
        <f t="shared" si="28"/>
        <v>24955832.18473447</v>
      </c>
    </row>
    <row r="267" spans="1:11" s="2" customFormat="1" ht="12.75">
      <c r="A267" s="11">
        <v>3140</v>
      </c>
      <c r="B267" s="12">
        <f t="shared" si="29"/>
        <v>3.496929648073215</v>
      </c>
      <c r="C267" s="13">
        <v>80</v>
      </c>
      <c r="D267" s="12">
        <v>10000</v>
      </c>
      <c r="E267" s="13">
        <v>27.07</v>
      </c>
      <c r="F267" s="13">
        <f t="shared" si="25"/>
        <v>3.3915721685566287</v>
      </c>
      <c r="G267" s="12">
        <f t="shared" si="26"/>
        <v>2463.6111929463486</v>
      </c>
      <c r="H267" s="14">
        <f t="shared" si="24"/>
        <v>0.7845895518937416</v>
      </c>
      <c r="I267" s="15">
        <f t="shared" si="27"/>
        <v>-0.21541044810625842</v>
      </c>
      <c r="J267" s="16"/>
      <c r="K267" s="59">
        <f t="shared" si="28"/>
        <v>24636111.929463487</v>
      </c>
    </row>
    <row r="268" spans="1:11" s="2" customFormat="1" ht="12.75">
      <c r="A268" s="11">
        <v>3140</v>
      </c>
      <c r="B268" s="12">
        <f t="shared" si="29"/>
        <v>3.496929648073215</v>
      </c>
      <c r="C268" s="13">
        <v>80</v>
      </c>
      <c r="D268" s="12">
        <v>10000</v>
      </c>
      <c r="E268" s="13">
        <v>27.07</v>
      </c>
      <c r="F268" s="13">
        <f t="shared" si="25"/>
        <v>3.3915721685566287</v>
      </c>
      <c r="G268" s="12">
        <f t="shared" si="26"/>
        <v>2463.6111929463486</v>
      </c>
      <c r="H268" s="14">
        <f t="shared" si="24"/>
        <v>0.7845895518937416</v>
      </c>
      <c r="I268" s="15">
        <f t="shared" si="27"/>
        <v>-0.21541044810625842</v>
      </c>
      <c r="J268" s="16"/>
      <c r="K268" s="59">
        <f t="shared" si="28"/>
        <v>24636111.929463487</v>
      </c>
    </row>
    <row r="269" spans="1:11" s="2" customFormat="1" ht="12.75">
      <c r="A269" s="11">
        <v>3140</v>
      </c>
      <c r="B269" s="12">
        <f t="shared" si="29"/>
        <v>3.496929648073215</v>
      </c>
      <c r="C269" s="13">
        <v>80</v>
      </c>
      <c r="D269" s="12">
        <v>10000</v>
      </c>
      <c r="E269" s="13">
        <v>27.11</v>
      </c>
      <c r="F269" s="13">
        <f t="shared" si="25"/>
        <v>3.3803723925521494</v>
      </c>
      <c r="G269" s="12">
        <f t="shared" si="26"/>
        <v>2400.8907177017873</v>
      </c>
      <c r="H269" s="14">
        <f t="shared" si="24"/>
        <v>0.7646148782489768</v>
      </c>
      <c r="I269" s="15">
        <f t="shared" si="27"/>
        <v>-0.23538512175102322</v>
      </c>
      <c r="J269" s="16"/>
      <c r="K269" s="59">
        <f t="shared" si="28"/>
        <v>24008907.17701787</v>
      </c>
    </row>
    <row r="270" spans="1:11" s="2" customFormat="1" ht="12.75">
      <c r="A270" s="11">
        <v>3140</v>
      </c>
      <c r="B270" s="12">
        <f t="shared" si="29"/>
        <v>3.496929648073215</v>
      </c>
      <c r="C270" s="13">
        <v>80</v>
      </c>
      <c r="D270" s="12">
        <v>10000</v>
      </c>
      <c r="E270" s="13">
        <v>27.11</v>
      </c>
      <c r="F270" s="13">
        <f t="shared" si="25"/>
        <v>3.3803723925521494</v>
      </c>
      <c r="G270" s="12">
        <f t="shared" si="26"/>
        <v>2400.8907177017873</v>
      </c>
      <c r="H270" s="14">
        <f t="shared" si="24"/>
        <v>0.7646148782489768</v>
      </c>
      <c r="I270" s="15">
        <f t="shared" si="27"/>
        <v>-0.23538512175102322</v>
      </c>
      <c r="J270" s="16"/>
      <c r="K270" s="59">
        <f t="shared" si="28"/>
        <v>24008907.17701787</v>
      </c>
    </row>
    <row r="271" spans="1:11" s="2" customFormat="1" ht="12.75">
      <c r="A271" s="11">
        <v>3140</v>
      </c>
      <c r="B271" s="12">
        <f t="shared" si="29"/>
        <v>3.496929648073215</v>
      </c>
      <c r="C271" s="13">
        <v>80</v>
      </c>
      <c r="D271" s="12">
        <v>10000</v>
      </c>
      <c r="E271" s="13">
        <v>27.2</v>
      </c>
      <c r="F271" s="13">
        <f t="shared" si="25"/>
        <v>3.3551728965420695</v>
      </c>
      <c r="G271" s="12">
        <f t="shared" si="26"/>
        <v>2265.5460623610525</v>
      </c>
      <c r="H271" s="14">
        <f t="shared" si="24"/>
        <v>0.7215114848283607</v>
      </c>
      <c r="I271" s="15">
        <f t="shared" si="27"/>
        <v>-0.2784885151716393</v>
      </c>
      <c r="J271" s="16"/>
      <c r="K271" s="59">
        <f t="shared" si="28"/>
        <v>22655460.623610526</v>
      </c>
    </row>
    <row r="272" spans="1:11" s="2" customFormat="1" ht="12.75">
      <c r="A272" s="11">
        <v>3140</v>
      </c>
      <c r="B272" s="12">
        <f t="shared" si="29"/>
        <v>3.496929648073215</v>
      </c>
      <c r="C272" s="13">
        <v>80</v>
      </c>
      <c r="D272" s="12">
        <v>10000</v>
      </c>
      <c r="E272" s="13">
        <v>27.15</v>
      </c>
      <c r="F272" s="13">
        <f t="shared" si="25"/>
        <v>3.3691726165476696</v>
      </c>
      <c r="G272" s="12">
        <f t="shared" si="26"/>
        <v>2339.7670277073325</v>
      </c>
      <c r="H272" s="14">
        <f t="shared" si="24"/>
        <v>0.745148734938641</v>
      </c>
      <c r="I272" s="15">
        <f t="shared" si="27"/>
        <v>-0.254851265061359</v>
      </c>
      <c r="J272" s="16"/>
      <c r="K272" s="59">
        <f t="shared" si="28"/>
        <v>23397670.277073324</v>
      </c>
    </row>
    <row r="273" spans="1:11" s="2" customFormat="1" ht="12.75">
      <c r="A273" s="11">
        <v>3140</v>
      </c>
      <c r="B273" s="12">
        <f t="shared" si="29"/>
        <v>3.496929648073215</v>
      </c>
      <c r="C273" s="13">
        <v>80</v>
      </c>
      <c r="D273" s="12">
        <v>10000</v>
      </c>
      <c r="E273" s="13">
        <v>27.13</v>
      </c>
      <c r="F273" s="13">
        <f t="shared" si="25"/>
        <v>3.3747725045499095</v>
      </c>
      <c r="G273" s="12">
        <f t="shared" si="26"/>
        <v>2370.1318398787944</v>
      </c>
      <c r="H273" s="14">
        <f t="shared" si="24"/>
        <v>0.7548190572862402</v>
      </c>
      <c r="I273" s="15">
        <f t="shared" si="27"/>
        <v>-0.2451809427137598</v>
      </c>
      <c r="J273" s="16"/>
      <c r="K273" s="59">
        <f t="shared" si="28"/>
        <v>23701318.398787946</v>
      </c>
    </row>
    <row r="274" spans="1:11" s="2" customFormat="1" ht="12.75">
      <c r="A274" s="11">
        <v>3140</v>
      </c>
      <c r="B274" s="12">
        <f t="shared" si="29"/>
        <v>3.496929648073215</v>
      </c>
      <c r="C274" s="13">
        <v>80</v>
      </c>
      <c r="D274" s="12">
        <v>10000</v>
      </c>
      <c r="E274" s="13">
        <v>27.18</v>
      </c>
      <c r="F274" s="13">
        <f t="shared" si="25"/>
        <v>3.3607727845443094</v>
      </c>
      <c r="G274" s="12">
        <f t="shared" si="26"/>
        <v>2294.9476565517325</v>
      </c>
      <c r="H274" s="14">
        <f t="shared" si="24"/>
        <v>0.7308750498572396</v>
      </c>
      <c r="I274" s="15">
        <f t="shared" si="27"/>
        <v>-0.2691249501427604</v>
      </c>
      <c r="J274" s="16"/>
      <c r="K274" s="59">
        <f t="shared" si="28"/>
        <v>22949476.565517325</v>
      </c>
    </row>
    <row r="275" spans="1:11" s="2" customFormat="1" ht="12.75">
      <c r="A275" s="11">
        <v>3140</v>
      </c>
      <c r="B275" s="12">
        <f t="shared" si="29"/>
        <v>3.496929648073215</v>
      </c>
      <c r="C275" s="13">
        <v>80</v>
      </c>
      <c r="D275" s="12">
        <v>10000</v>
      </c>
      <c r="E275" s="13">
        <v>27.23</v>
      </c>
      <c r="F275" s="13">
        <f t="shared" si="25"/>
        <v>3.3467730645387093</v>
      </c>
      <c r="G275" s="12">
        <f t="shared" si="26"/>
        <v>2222.1484297606116</v>
      </c>
      <c r="H275" s="14">
        <f t="shared" si="24"/>
        <v>0.7076905827263095</v>
      </c>
      <c r="I275" s="15">
        <f t="shared" si="27"/>
        <v>-0.29230941727369053</v>
      </c>
      <c r="J275" s="16"/>
      <c r="K275" s="59">
        <f t="shared" si="28"/>
        <v>22221484.297606118</v>
      </c>
    </row>
    <row r="276" spans="1:11" s="2" customFormat="1" ht="12.75">
      <c r="A276" s="11">
        <v>3140</v>
      </c>
      <c r="B276" s="12">
        <f t="shared" si="29"/>
        <v>3.496929648073215</v>
      </c>
      <c r="C276" s="13">
        <v>80</v>
      </c>
      <c r="D276" s="12">
        <v>10000</v>
      </c>
      <c r="E276" s="13">
        <v>27.19</v>
      </c>
      <c r="F276" s="13">
        <f t="shared" si="25"/>
        <v>3.357972840543189</v>
      </c>
      <c r="G276" s="12">
        <f t="shared" si="26"/>
        <v>2280.1994707975646</v>
      </c>
      <c r="H276" s="14">
        <f t="shared" si="24"/>
        <v>0.7261781754132371</v>
      </c>
      <c r="I276" s="15">
        <f t="shared" si="27"/>
        <v>-0.27382182458676285</v>
      </c>
      <c r="J276" s="16"/>
      <c r="K276" s="59">
        <f t="shared" si="28"/>
        <v>22801994.707975645</v>
      </c>
    </row>
    <row r="277" spans="1:11" s="2" customFormat="1" ht="12.75">
      <c r="A277" s="17">
        <v>3140</v>
      </c>
      <c r="B277" s="18">
        <f t="shared" si="29"/>
        <v>3.496929648073215</v>
      </c>
      <c r="C277" s="19">
        <v>80</v>
      </c>
      <c r="D277" s="18">
        <v>10000</v>
      </c>
      <c r="E277" s="19">
        <v>27.17</v>
      </c>
      <c r="F277" s="19">
        <f t="shared" si="25"/>
        <v>3.363572728545429</v>
      </c>
      <c r="G277" s="18">
        <f t="shared" si="26"/>
        <v>2309.7912326372357</v>
      </c>
      <c r="H277" s="20">
        <f t="shared" si="24"/>
        <v>0.7356023033876546</v>
      </c>
      <c r="I277" s="21">
        <f t="shared" si="27"/>
        <v>-0.26439769661234536</v>
      </c>
      <c r="J277" s="22"/>
      <c r="K277" s="59">
        <f t="shared" si="28"/>
        <v>23097912.326372355</v>
      </c>
    </row>
    <row r="278" spans="1:11" s="2" customFormat="1" ht="12.75">
      <c r="A278" s="5">
        <v>3140</v>
      </c>
      <c r="B278" s="6">
        <f t="shared" si="29"/>
        <v>3.496929648073215</v>
      </c>
      <c r="C278" s="7">
        <v>70</v>
      </c>
      <c r="D278" s="6">
        <v>10000</v>
      </c>
      <c r="E278" s="7">
        <v>27.12</v>
      </c>
      <c r="F278" s="7">
        <f t="shared" si="25"/>
        <v>3.3775724485510286</v>
      </c>
      <c r="G278" s="6">
        <f t="shared" si="26"/>
        <v>2385.461702500048</v>
      </c>
      <c r="H278" s="8">
        <f t="shared" si="24"/>
        <v>0.7597011791401427</v>
      </c>
      <c r="I278" s="9">
        <f t="shared" si="27"/>
        <v>-0.24029882085985732</v>
      </c>
      <c r="J278" s="10">
        <f>STDEV(G278:G289)/AVERAGE(G278:G289)</f>
        <v>0.07745737458457758</v>
      </c>
      <c r="K278" s="59">
        <f t="shared" si="28"/>
        <v>23854617.02500048</v>
      </c>
    </row>
    <row r="279" spans="1:11" s="2" customFormat="1" ht="12.75">
      <c r="A279" s="11">
        <v>3140</v>
      </c>
      <c r="B279" s="12">
        <f t="shared" si="29"/>
        <v>3.496929648073215</v>
      </c>
      <c r="C279" s="13">
        <v>70</v>
      </c>
      <c r="D279" s="12">
        <v>10000</v>
      </c>
      <c r="E279" s="13">
        <v>27.2</v>
      </c>
      <c r="F279" s="13">
        <f t="shared" si="25"/>
        <v>3.3551728965420695</v>
      </c>
      <c r="G279" s="12">
        <f t="shared" si="26"/>
        <v>2265.5460623610525</v>
      </c>
      <c r="H279" s="14">
        <f t="shared" si="24"/>
        <v>0.7215114848283607</v>
      </c>
      <c r="I279" s="15">
        <f t="shared" si="27"/>
        <v>-0.2784885151716393</v>
      </c>
      <c r="J279" s="16"/>
      <c r="K279" s="59">
        <f t="shared" si="28"/>
        <v>22655460.623610526</v>
      </c>
    </row>
    <row r="280" spans="1:11" s="2" customFormat="1" ht="12.75">
      <c r="A280" s="11">
        <v>3140</v>
      </c>
      <c r="B280" s="12">
        <f t="shared" si="29"/>
        <v>3.496929648073215</v>
      </c>
      <c r="C280" s="13">
        <v>70</v>
      </c>
      <c r="D280" s="12">
        <v>10000</v>
      </c>
      <c r="E280" s="13">
        <v>27.13</v>
      </c>
      <c r="F280" s="13">
        <f t="shared" si="25"/>
        <v>3.3747725045499095</v>
      </c>
      <c r="G280" s="12">
        <f t="shared" si="26"/>
        <v>2370.1318398787944</v>
      </c>
      <c r="H280" s="14">
        <f t="shared" si="24"/>
        <v>0.7548190572862402</v>
      </c>
      <c r="I280" s="15">
        <f t="shared" si="27"/>
        <v>-0.2451809427137598</v>
      </c>
      <c r="J280" s="16"/>
      <c r="K280" s="59">
        <f t="shared" si="28"/>
        <v>23701318.398787946</v>
      </c>
    </row>
    <row r="281" spans="1:11" s="2" customFormat="1" ht="12.75">
      <c r="A281" s="11">
        <v>3140</v>
      </c>
      <c r="B281" s="12">
        <f t="shared" si="29"/>
        <v>3.496929648073215</v>
      </c>
      <c r="C281" s="13">
        <v>70</v>
      </c>
      <c r="D281" s="12">
        <v>10000</v>
      </c>
      <c r="E281" s="13">
        <v>27.45</v>
      </c>
      <c r="F281" s="13">
        <f t="shared" si="25"/>
        <v>3.28517429651407</v>
      </c>
      <c r="G281" s="12">
        <f t="shared" si="26"/>
        <v>1928.2986469411726</v>
      </c>
      <c r="H281" s="14">
        <f t="shared" si="24"/>
        <v>0.6141078493443225</v>
      </c>
      <c r="I281" s="15">
        <f t="shared" si="27"/>
        <v>-0.3858921506556775</v>
      </c>
      <c r="J281" s="16"/>
      <c r="K281" s="59">
        <f t="shared" si="28"/>
        <v>19282986.469411727</v>
      </c>
    </row>
    <row r="282" spans="1:11" s="2" customFormat="1" ht="12.75">
      <c r="A282" s="11">
        <v>3140</v>
      </c>
      <c r="B282" s="12">
        <f t="shared" si="29"/>
        <v>3.496929648073215</v>
      </c>
      <c r="C282" s="13">
        <v>70</v>
      </c>
      <c r="D282" s="12">
        <v>10000</v>
      </c>
      <c r="E282" s="13">
        <v>27.34</v>
      </c>
      <c r="F282" s="13">
        <f t="shared" si="25"/>
        <v>3.3159736805263895</v>
      </c>
      <c r="G282" s="12">
        <f t="shared" si="26"/>
        <v>2070.0158961732245</v>
      </c>
      <c r="H282" s="14">
        <f t="shared" si="24"/>
        <v>0.6592407312653581</v>
      </c>
      <c r="I282" s="15">
        <f t="shared" si="27"/>
        <v>-0.3407592687346419</v>
      </c>
      <c r="J282" s="16"/>
      <c r="K282" s="59">
        <f t="shared" si="28"/>
        <v>20700158.961732246</v>
      </c>
    </row>
    <row r="283" spans="1:11" s="2" customFormat="1" ht="12.75">
      <c r="A283" s="11">
        <v>3140</v>
      </c>
      <c r="B283" s="12">
        <f t="shared" si="29"/>
        <v>3.496929648073215</v>
      </c>
      <c r="C283" s="13">
        <v>70</v>
      </c>
      <c r="D283" s="12">
        <v>10000</v>
      </c>
      <c r="E283" s="13">
        <v>27.44</v>
      </c>
      <c r="F283" s="13">
        <f t="shared" si="25"/>
        <v>3.2879742405151893</v>
      </c>
      <c r="G283" s="12">
        <f t="shared" si="26"/>
        <v>1940.7707604552784</v>
      </c>
      <c r="H283" s="14">
        <f t="shared" si="24"/>
        <v>0.6180798600176046</v>
      </c>
      <c r="I283" s="15">
        <f t="shared" si="27"/>
        <v>-0.3819201399823954</v>
      </c>
      <c r="J283" s="16"/>
      <c r="K283" s="59">
        <f t="shared" si="28"/>
        <v>19407707.604552783</v>
      </c>
    </row>
    <row r="284" spans="1:11" s="2" customFormat="1" ht="12.75">
      <c r="A284" s="11">
        <v>3140</v>
      </c>
      <c r="B284" s="12">
        <f t="shared" si="29"/>
        <v>3.496929648073215</v>
      </c>
      <c r="C284" s="13">
        <v>70</v>
      </c>
      <c r="D284" s="12">
        <v>10000</v>
      </c>
      <c r="E284" s="13">
        <v>27.23</v>
      </c>
      <c r="F284" s="13">
        <f t="shared" si="25"/>
        <v>3.3467730645387093</v>
      </c>
      <c r="G284" s="12">
        <f t="shared" si="26"/>
        <v>2222.1484297606116</v>
      </c>
      <c r="H284" s="14">
        <f t="shared" si="24"/>
        <v>0.7076905827263095</v>
      </c>
      <c r="I284" s="15">
        <f t="shared" si="27"/>
        <v>-0.29230941727369053</v>
      </c>
      <c r="J284" s="16"/>
      <c r="K284" s="59">
        <f t="shared" si="28"/>
        <v>22221484.297606118</v>
      </c>
    </row>
    <row r="285" spans="1:11" s="2" customFormat="1" ht="12.75">
      <c r="A285" s="11">
        <v>3140</v>
      </c>
      <c r="B285" s="12">
        <f t="shared" si="29"/>
        <v>3.496929648073215</v>
      </c>
      <c r="C285" s="13">
        <v>70</v>
      </c>
      <c r="D285" s="12">
        <v>10000</v>
      </c>
      <c r="E285" s="13">
        <v>27.25</v>
      </c>
      <c r="F285" s="13">
        <f t="shared" si="25"/>
        <v>3.3411731765364694</v>
      </c>
      <c r="G285" s="12">
        <f t="shared" si="26"/>
        <v>2193.67949881277</v>
      </c>
      <c r="H285" s="14">
        <f t="shared" si="24"/>
        <v>0.6986240442078885</v>
      </c>
      <c r="I285" s="15">
        <f t="shared" si="27"/>
        <v>-0.3013759557921115</v>
      </c>
      <c r="J285" s="16"/>
      <c r="K285" s="59">
        <f t="shared" si="28"/>
        <v>21936794.988127697</v>
      </c>
    </row>
    <row r="286" spans="1:11" s="2" customFormat="1" ht="12.75">
      <c r="A286" s="11">
        <v>3140</v>
      </c>
      <c r="B286" s="12">
        <f t="shared" si="29"/>
        <v>3.496929648073215</v>
      </c>
      <c r="C286" s="13">
        <v>70</v>
      </c>
      <c r="D286" s="12">
        <v>10000</v>
      </c>
      <c r="E286" s="13">
        <v>27.11</v>
      </c>
      <c r="F286" s="13">
        <f t="shared" si="25"/>
        <v>3.3803723925521494</v>
      </c>
      <c r="G286" s="12">
        <f t="shared" si="26"/>
        <v>2400.8907177017873</v>
      </c>
      <c r="H286" s="14">
        <f t="shared" si="24"/>
        <v>0.7646148782489768</v>
      </c>
      <c r="I286" s="15">
        <f t="shared" si="27"/>
        <v>-0.23538512175102322</v>
      </c>
      <c r="J286" s="16"/>
      <c r="K286" s="59">
        <f t="shared" si="28"/>
        <v>24008907.17701787</v>
      </c>
    </row>
    <row r="287" spans="1:11" s="2" customFormat="1" ht="12.75">
      <c r="A287" s="11">
        <v>3140</v>
      </c>
      <c r="B287" s="12">
        <f t="shared" si="29"/>
        <v>3.496929648073215</v>
      </c>
      <c r="C287" s="13">
        <v>70</v>
      </c>
      <c r="D287" s="12">
        <v>10000</v>
      </c>
      <c r="E287" s="13">
        <v>27.27</v>
      </c>
      <c r="F287" s="13">
        <f t="shared" si="25"/>
        <v>3.3355732885342295</v>
      </c>
      <c r="G287" s="12">
        <f t="shared" si="26"/>
        <v>2165.5752959895044</v>
      </c>
      <c r="H287" s="14">
        <f t="shared" si="24"/>
        <v>0.6896736611431543</v>
      </c>
      <c r="I287" s="15">
        <f t="shared" si="27"/>
        <v>-0.3103263388568457</v>
      </c>
      <c r="J287" s="16"/>
      <c r="K287" s="59">
        <f t="shared" si="28"/>
        <v>21655752.959895045</v>
      </c>
    </row>
    <row r="288" spans="1:11" s="2" customFormat="1" ht="12.75">
      <c r="A288" s="11">
        <v>3140</v>
      </c>
      <c r="B288" s="12">
        <f t="shared" si="29"/>
        <v>3.496929648073215</v>
      </c>
      <c r="C288" s="13">
        <v>70</v>
      </c>
      <c r="D288" s="12">
        <v>10000</v>
      </c>
      <c r="E288" s="13">
        <v>27.28</v>
      </c>
      <c r="F288" s="13">
        <f t="shared" si="25"/>
        <v>3.332773344533109</v>
      </c>
      <c r="G288" s="12">
        <f t="shared" si="26"/>
        <v>2151.658505060216</v>
      </c>
      <c r="H288" s="14">
        <f t="shared" si="24"/>
        <v>0.685241562121088</v>
      </c>
      <c r="I288" s="15">
        <f t="shared" si="27"/>
        <v>-0.314758437878912</v>
      </c>
      <c r="J288" s="16"/>
      <c r="K288" s="59">
        <f t="shared" si="28"/>
        <v>21516585.05060216</v>
      </c>
    </row>
    <row r="289" spans="1:11" s="2" customFormat="1" ht="12.75">
      <c r="A289" s="17">
        <v>3140</v>
      </c>
      <c r="B289" s="18">
        <f t="shared" si="29"/>
        <v>3.496929648073215</v>
      </c>
      <c r="C289" s="19">
        <v>70</v>
      </c>
      <c r="D289" s="18">
        <v>10000</v>
      </c>
      <c r="E289" s="19">
        <v>27.09</v>
      </c>
      <c r="F289" s="19">
        <f t="shared" si="25"/>
        <v>3.385972280554389</v>
      </c>
      <c r="G289" s="18">
        <f t="shared" si="26"/>
        <v>2432.048775245083</v>
      </c>
      <c r="H289" s="20">
        <f t="shared" si="24"/>
        <v>0.774537826511173</v>
      </c>
      <c r="I289" s="21">
        <f t="shared" si="27"/>
        <v>-0.22546217348882702</v>
      </c>
      <c r="J289" s="22"/>
      <c r="K289" s="59">
        <f t="shared" si="28"/>
        <v>24320487.75245083</v>
      </c>
    </row>
    <row r="290" spans="1:11" s="2" customFormat="1" ht="12.75">
      <c r="A290" s="5">
        <v>3140</v>
      </c>
      <c r="B290" s="6">
        <f t="shared" si="29"/>
        <v>3.496929648073215</v>
      </c>
      <c r="C290" s="7">
        <v>60</v>
      </c>
      <c r="D290" s="6">
        <v>10000</v>
      </c>
      <c r="E290" s="7">
        <v>27.52</v>
      </c>
      <c r="F290" s="7">
        <f t="shared" si="25"/>
        <v>3.2655746885062302</v>
      </c>
      <c r="G290" s="6">
        <f t="shared" si="26"/>
        <v>1843.2094506848741</v>
      </c>
      <c r="H290" s="8">
        <f t="shared" si="24"/>
        <v>0.5870093791990045</v>
      </c>
      <c r="I290" s="9">
        <f t="shared" si="27"/>
        <v>-0.41299062080099547</v>
      </c>
      <c r="J290" s="10">
        <f>STDEV(G290:G301)/AVERAGE(G290:G301)</f>
        <v>0.08126928158738811</v>
      </c>
      <c r="K290" s="59">
        <f t="shared" si="28"/>
        <v>18432094.50684874</v>
      </c>
    </row>
    <row r="291" spans="1:11" s="2" customFormat="1" ht="12.75">
      <c r="A291" s="11">
        <v>3140</v>
      </c>
      <c r="B291" s="12">
        <f t="shared" si="29"/>
        <v>3.496929648073215</v>
      </c>
      <c r="C291" s="13">
        <v>60</v>
      </c>
      <c r="D291" s="12">
        <v>10000</v>
      </c>
      <c r="E291" s="13">
        <v>27.44</v>
      </c>
      <c r="F291" s="13">
        <f t="shared" si="25"/>
        <v>3.2879742405151893</v>
      </c>
      <c r="G291" s="12">
        <f t="shared" si="26"/>
        <v>1940.7707604552784</v>
      </c>
      <c r="H291" s="14">
        <f t="shared" si="24"/>
        <v>0.6180798600176046</v>
      </c>
      <c r="I291" s="15">
        <f t="shared" si="27"/>
        <v>-0.3819201399823954</v>
      </c>
      <c r="J291" s="16"/>
      <c r="K291" s="59">
        <f t="shared" si="28"/>
        <v>19407707.604552783</v>
      </c>
    </row>
    <row r="292" spans="1:11" s="2" customFormat="1" ht="12.75">
      <c r="A292" s="11">
        <v>3140</v>
      </c>
      <c r="B292" s="12">
        <f t="shared" si="29"/>
        <v>3.496929648073215</v>
      </c>
      <c r="C292" s="13">
        <v>60</v>
      </c>
      <c r="D292" s="12">
        <v>10000</v>
      </c>
      <c r="E292" s="13">
        <v>27.28</v>
      </c>
      <c r="F292" s="13">
        <f t="shared" si="25"/>
        <v>3.332773344533109</v>
      </c>
      <c r="G292" s="12">
        <f t="shared" si="26"/>
        <v>2151.658505060216</v>
      </c>
      <c r="H292" s="14">
        <f t="shared" si="24"/>
        <v>0.685241562121088</v>
      </c>
      <c r="I292" s="15">
        <f t="shared" si="27"/>
        <v>-0.314758437878912</v>
      </c>
      <c r="J292" s="16"/>
      <c r="K292" s="59">
        <f t="shared" si="28"/>
        <v>21516585.05060216</v>
      </c>
    </row>
    <row r="293" spans="1:11" s="2" customFormat="1" ht="12.75">
      <c r="A293" s="11">
        <v>3140</v>
      </c>
      <c r="B293" s="12">
        <f t="shared" si="29"/>
        <v>3.496929648073215</v>
      </c>
      <c r="C293" s="13">
        <v>60</v>
      </c>
      <c r="D293" s="12">
        <v>10000</v>
      </c>
      <c r="E293" s="13">
        <v>27.6</v>
      </c>
      <c r="F293" s="13">
        <f t="shared" si="25"/>
        <v>3.24317513649727</v>
      </c>
      <c r="G293" s="12">
        <f t="shared" si="26"/>
        <v>1750.5524858057101</v>
      </c>
      <c r="H293" s="14">
        <f t="shared" si="24"/>
        <v>0.5575007916578695</v>
      </c>
      <c r="I293" s="15">
        <f t="shared" si="27"/>
        <v>-0.4424992083421305</v>
      </c>
      <c r="J293" s="16"/>
      <c r="K293" s="59">
        <f t="shared" si="28"/>
        <v>17505524.8580571</v>
      </c>
    </row>
    <row r="294" spans="1:11" s="2" customFormat="1" ht="12.75">
      <c r="A294" s="11">
        <v>3140</v>
      </c>
      <c r="B294" s="12">
        <f t="shared" si="29"/>
        <v>3.496929648073215</v>
      </c>
      <c r="C294" s="13">
        <v>60</v>
      </c>
      <c r="D294" s="12">
        <v>10000</v>
      </c>
      <c r="E294" s="13">
        <v>27.61</v>
      </c>
      <c r="F294" s="13">
        <f t="shared" si="25"/>
        <v>3.2403751924961504</v>
      </c>
      <c r="G294" s="12">
        <f t="shared" si="26"/>
        <v>1739.3027855524745</v>
      </c>
      <c r="H294" s="14">
        <f t="shared" si="24"/>
        <v>0.5539180845708518</v>
      </c>
      <c r="I294" s="15">
        <f t="shared" si="27"/>
        <v>-0.4460819154291482</v>
      </c>
      <c r="J294" s="16"/>
      <c r="K294" s="59">
        <f t="shared" si="28"/>
        <v>17393027.855524745</v>
      </c>
    </row>
    <row r="295" spans="1:11" s="2" customFormat="1" ht="12.75">
      <c r="A295" s="11">
        <v>3140</v>
      </c>
      <c r="B295" s="12">
        <f t="shared" si="29"/>
        <v>3.496929648073215</v>
      </c>
      <c r="C295" s="13">
        <v>60</v>
      </c>
      <c r="D295" s="12">
        <v>10000</v>
      </c>
      <c r="E295" s="13">
        <v>27.48</v>
      </c>
      <c r="F295" s="13">
        <f t="shared" si="25"/>
        <v>3.2767744645107095</v>
      </c>
      <c r="G295" s="12">
        <f t="shared" si="26"/>
        <v>1891.3611519971623</v>
      </c>
      <c r="H295" s="14">
        <f t="shared" si="24"/>
        <v>0.6023443159226631</v>
      </c>
      <c r="I295" s="15">
        <f t="shared" si="27"/>
        <v>-0.39765568407733687</v>
      </c>
      <c r="J295" s="16"/>
      <c r="K295" s="59">
        <f t="shared" si="28"/>
        <v>18913611.519971624</v>
      </c>
    </row>
    <row r="296" spans="1:11" s="2" customFormat="1" ht="12.75">
      <c r="A296" s="11">
        <v>3140</v>
      </c>
      <c r="B296" s="12">
        <f t="shared" si="29"/>
        <v>3.496929648073215</v>
      </c>
      <c r="C296" s="13">
        <v>60</v>
      </c>
      <c r="D296" s="12">
        <v>10000</v>
      </c>
      <c r="E296" s="13">
        <v>27.46</v>
      </c>
      <c r="F296" s="13">
        <f t="shared" si="25"/>
        <v>3.2823743525129494</v>
      </c>
      <c r="G296" s="12">
        <f t="shared" si="26"/>
        <v>1915.906683859396</v>
      </c>
      <c r="H296" s="14">
        <f t="shared" si="24"/>
        <v>0.6101613642864319</v>
      </c>
      <c r="I296" s="15">
        <f t="shared" si="27"/>
        <v>-0.38983863571356814</v>
      </c>
      <c r="J296" s="16"/>
      <c r="K296" s="59">
        <f t="shared" si="28"/>
        <v>19159066.83859396</v>
      </c>
    </row>
    <row r="297" spans="1:11" s="2" customFormat="1" ht="12.75">
      <c r="A297" s="11">
        <v>3140</v>
      </c>
      <c r="B297" s="12">
        <f t="shared" si="29"/>
        <v>3.496929648073215</v>
      </c>
      <c r="C297" s="13">
        <v>60</v>
      </c>
      <c r="D297" s="12">
        <v>10000</v>
      </c>
      <c r="E297" s="13">
        <v>27.64</v>
      </c>
      <c r="F297" s="13">
        <f t="shared" si="25"/>
        <v>3.23197536049279</v>
      </c>
      <c r="G297" s="12">
        <f t="shared" si="26"/>
        <v>1705.9855979117742</v>
      </c>
      <c r="H297" s="14">
        <f t="shared" si="24"/>
        <v>0.5433075152585268</v>
      </c>
      <c r="I297" s="15">
        <f t="shared" si="27"/>
        <v>-0.45669248474147317</v>
      </c>
      <c r="J297" s="16"/>
      <c r="K297" s="59">
        <f t="shared" si="28"/>
        <v>17059855.979117744</v>
      </c>
    </row>
    <row r="298" spans="1:11" s="2" customFormat="1" ht="12.75">
      <c r="A298" s="11">
        <v>3140</v>
      </c>
      <c r="B298" s="12">
        <f t="shared" si="29"/>
        <v>3.496929648073215</v>
      </c>
      <c r="C298" s="13">
        <v>60</v>
      </c>
      <c r="D298" s="12">
        <v>10000</v>
      </c>
      <c r="E298" s="13">
        <v>27.46</v>
      </c>
      <c r="F298" s="13">
        <f t="shared" si="25"/>
        <v>3.2823743525129494</v>
      </c>
      <c r="G298" s="12">
        <f t="shared" si="26"/>
        <v>1915.906683859396</v>
      </c>
      <c r="H298" s="14">
        <f t="shared" si="24"/>
        <v>0.6101613642864319</v>
      </c>
      <c r="I298" s="15">
        <f t="shared" si="27"/>
        <v>-0.38983863571356814</v>
      </c>
      <c r="J298" s="16"/>
      <c r="K298" s="59">
        <f t="shared" si="28"/>
        <v>19159066.83859396</v>
      </c>
    </row>
    <row r="299" spans="1:11" s="2" customFormat="1" ht="12.75">
      <c r="A299" s="11">
        <v>3140</v>
      </c>
      <c r="B299" s="12">
        <f t="shared" si="29"/>
        <v>3.496929648073215</v>
      </c>
      <c r="C299" s="13">
        <v>60</v>
      </c>
      <c r="D299" s="12">
        <v>10000</v>
      </c>
      <c r="E299" s="13">
        <v>27.72</v>
      </c>
      <c r="F299" s="13">
        <f t="shared" si="25"/>
        <v>3.2095758084838306</v>
      </c>
      <c r="G299" s="12">
        <f t="shared" si="26"/>
        <v>1620.2267886937937</v>
      </c>
      <c r="H299" s="14">
        <f t="shared" si="24"/>
        <v>0.5159957925776413</v>
      </c>
      <c r="I299" s="15">
        <f t="shared" si="27"/>
        <v>-0.4840042074223587</v>
      </c>
      <c r="J299" s="16"/>
      <c r="K299" s="59">
        <f t="shared" si="28"/>
        <v>16202267.886937937</v>
      </c>
    </row>
    <row r="300" spans="1:11" s="2" customFormat="1" ht="12.75">
      <c r="A300" s="11">
        <v>3140</v>
      </c>
      <c r="B300" s="12">
        <f t="shared" si="29"/>
        <v>3.496929648073215</v>
      </c>
      <c r="C300" s="13">
        <v>60</v>
      </c>
      <c r="D300" s="12">
        <v>10000</v>
      </c>
      <c r="E300" s="13">
        <v>27.67</v>
      </c>
      <c r="F300" s="13">
        <f t="shared" si="25"/>
        <v>3.22357552848943</v>
      </c>
      <c r="G300" s="12">
        <f t="shared" si="26"/>
        <v>1673.306617144258</v>
      </c>
      <c r="H300" s="14">
        <f t="shared" si="24"/>
        <v>0.5329001965427573</v>
      </c>
      <c r="I300" s="15">
        <f t="shared" si="27"/>
        <v>-0.46709980345724267</v>
      </c>
      <c r="J300" s="16"/>
      <c r="K300" s="59">
        <f t="shared" si="28"/>
        <v>16733066.171442581</v>
      </c>
    </row>
    <row r="301" spans="1:11" s="2" customFormat="1" ht="12.75">
      <c r="A301" s="17">
        <v>3140</v>
      </c>
      <c r="B301" s="18">
        <f t="shared" si="29"/>
        <v>3.496929648073215</v>
      </c>
      <c r="C301" s="19">
        <v>60</v>
      </c>
      <c r="D301" s="18">
        <v>10000</v>
      </c>
      <c r="E301" s="19">
        <v>27.43</v>
      </c>
      <c r="F301" s="19">
        <f t="shared" si="25"/>
        <v>3.2907741845163097</v>
      </c>
      <c r="G301" s="18">
        <f t="shared" si="26"/>
        <v>1953.32354280964</v>
      </c>
      <c r="H301" s="20">
        <f t="shared" si="24"/>
        <v>0.622077561404344</v>
      </c>
      <c r="I301" s="21">
        <f t="shared" si="27"/>
        <v>-0.377922438595656</v>
      </c>
      <c r="J301" s="22"/>
      <c r="K301" s="59">
        <f t="shared" si="28"/>
        <v>19533235.4280964</v>
      </c>
    </row>
    <row r="302" spans="1:11" s="2" customFormat="1" ht="12.75">
      <c r="A302" s="5">
        <v>314</v>
      </c>
      <c r="B302" s="6">
        <f t="shared" si="29"/>
        <v>2.496929648073215</v>
      </c>
      <c r="C302" s="7">
        <v>100</v>
      </c>
      <c r="D302" s="6">
        <v>100000</v>
      </c>
      <c r="E302" s="7">
        <v>29.86</v>
      </c>
      <c r="F302" s="7">
        <f t="shared" si="25"/>
        <v>2.6103877922441554</v>
      </c>
      <c r="G302" s="6">
        <f t="shared" si="26"/>
        <v>407.7442001456799</v>
      </c>
      <c r="H302" s="8">
        <f t="shared" si="24"/>
        <v>1.2985484081072607</v>
      </c>
      <c r="I302" s="9">
        <f t="shared" si="27"/>
        <v>0.2985484081072607</v>
      </c>
      <c r="J302" s="10">
        <f>STDEV(G302:G313)/AVERAGE(G302:G313)</f>
        <v>0.13826392895296766</v>
      </c>
      <c r="K302" s="59">
        <f t="shared" si="28"/>
        <v>40774420.014567986</v>
      </c>
    </row>
    <row r="303" spans="1:11" s="2" customFormat="1" ht="12.75">
      <c r="A303" s="11">
        <v>314</v>
      </c>
      <c r="B303" s="12">
        <f t="shared" si="29"/>
        <v>2.496929648073215</v>
      </c>
      <c r="C303" s="13">
        <v>100</v>
      </c>
      <c r="D303" s="12">
        <v>100000</v>
      </c>
      <c r="E303" s="13">
        <v>30</v>
      </c>
      <c r="F303" s="13">
        <f t="shared" si="25"/>
        <v>2.5711885762284754</v>
      </c>
      <c r="G303" s="12">
        <f t="shared" si="26"/>
        <v>372.5534386153138</v>
      </c>
      <c r="H303" s="14">
        <f t="shared" si="24"/>
        <v>1.1864759191570502</v>
      </c>
      <c r="I303" s="15">
        <f t="shared" si="27"/>
        <v>0.1864759191570502</v>
      </c>
      <c r="J303" s="16"/>
      <c r="K303" s="59">
        <f t="shared" si="28"/>
        <v>37255343.86153138</v>
      </c>
    </row>
    <row r="304" spans="1:11" s="2" customFormat="1" ht="12.75">
      <c r="A304" s="11">
        <v>314</v>
      </c>
      <c r="B304" s="12">
        <f t="shared" si="29"/>
        <v>2.496929648073215</v>
      </c>
      <c r="C304" s="13">
        <v>100</v>
      </c>
      <c r="D304" s="12">
        <v>100000</v>
      </c>
      <c r="E304" s="13">
        <v>29.76</v>
      </c>
      <c r="F304" s="13">
        <f t="shared" si="25"/>
        <v>2.6383872322553543</v>
      </c>
      <c r="G304" s="12">
        <f t="shared" si="26"/>
        <v>434.8978215623943</v>
      </c>
      <c r="H304" s="14">
        <f t="shared" si="24"/>
        <v>1.3850249094343767</v>
      </c>
      <c r="I304" s="15">
        <f t="shared" si="27"/>
        <v>0.3850249094343767</v>
      </c>
      <c r="J304" s="16"/>
      <c r="K304" s="59">
        <f t="shared" si="28"/>
        <v>43489782.15623943</v>
      </c>
    </row>
    <row r="305" spans="1:11" s="2" customFormat="1" ht="12.75">
      <c r="A305" s="11">
        <v>314</v>
      </c>
      <c r="B305" s="12">
        <f t="shared" si="29"/>
        <v>2.496929648073215</v>
      </c>
      <c r="C305" s="13">
        <v>100</v>
      </c>
      <c r="D305" s="12">
        <v>100000</v>
      </c>
      <c r="E305" s="13">
        <v>30.01</v>
      </c>
      <c r="F305" s="13">
        <f t="shared" si="25"/>
        <v>2.568388632227355</v>
      </c>
      <c r="G305" s="12">
        <f t="shared" si="26"/>
        <v>370.15927188982585</v>
      </c>
      <c r="H305" s="14">
        <f t="shared" si="24"/>
        <v>1.1788511843625027</v>
      </c>
      <c r="I305" s="15">
        <f t="shared" si="27"/>
        <v>0.1788511843625027</v>
      </c>
      <c r="J305" s="16"/>
      <c r="K305" s="59">
        <f t="shared" si="28"/>
        <v>37015927.18898258</v>
      </c>
    </row>
    <row r="306" spans="1:11" s="2" customFormat="1" ht="12.75">
      <c r="A306" s="11">
        <v>314</v>
      </c>
      <c r="B306" s="12">
        <f t="shared" si="29"/>
        <v>2.496929648073215</v>
      </c>
      <c r="C306" s="13">
        <v>100</v>
      </c>
      <c r="D306" s="12">
        <v>100000</v>
      </c>
      <c r="E306" s="13">
        <v>30.46</v>
      </c>
      <c r="F306" s="13">
        <f t="shared" si="25"/>
        <v>2.442391152176956</v>
      </c>
      <c r="G306" s="12">
        <f t="shared" si="26"/>
        <v>276.94348449114904</v>
      </c>
      <c r="H306" s="14">
        <f t="shared" si="24"/>
        <v>0.8819856193985638</v>
      </c>
      <c r="I306" s="15">
        <f t="shared" si="27"/>
        <v>-0.11801438060143621</v>
      </c>
      <c r="J306" s="16"/>
      <c r="K306" s="59">
        <f t="shared" si="28"/>
        <v>27694348.449114904</v>
      </c>
    </row>
    <row r="307" spans="1:11" s="2" customFormat="1" ht="12.75">
      <c r="A307" s="11">
        <v>314</v>
      </c>
      <c r="B307" s="12">
        <f t="shared" si="29"/>
        <v>2.496929648073215</v>
      </c>
      <c r="C307" s="13">
        <v>100</v>
      </c>
      <c r="D307" s="12">
        <v>100000</v>
      </c>
      <c r="E307" s="13">
        <v>30.18</v>
      </c>
      <c r="F307" s="13">
        <f t="shared" si="25"/>
        <v>2.520789584208316</v>
      </c>
      <c r="G307" s="12">
        <f t="shared" si="26"/>
        <v>331.7336935481335</v>
      </c>
      <c r="H307" s="14">
        <f t="shared" si="24"/>
        <v>1.0564767310450112</v>
      </c>
      <c r="I307" s="15">
        <f t="shared" si="27"/>
        <v>0.056476731045011164</v>
      </c>
      <c r="J307" s="16"/>
      <c r="K307" s="59">
        <f t="shared" si="28"/>
        <v>33173369.35481335</v>
      </c>
    </row>
    <row r="308" spans="1:11" s="2" customFormat="1" ht="12.75">
      <c r="A308" s="11">
        <v>314</v>
      </c>
      <c r="B308" s="12">
        <f t="shared" si="29"/>
        <v>2.496929648073215</v>
      </c>
      <c r="C308" s="13">
        <v>100</v>
      </c>
      <c r="D308" s="12">
        <v>100000</v>
      </c>
      <c r="E308" s="13">
        <v>30.42</v>
      </c>
      <c r="F308" s="13">
        <f t="shared" si="25"/>
        <v>2.453590928181436</v>
      </c>
      <c r="G308" s="12">
        <f t="shared" si="26"/>
        <v>284.17831064758377</v>
      </c>
      <c r="H308" s="14">
        <f t="shared" si="24"/>
        <v>0.9050264670305216</v>
      </c>
      <c r="I308" s="15">
        <f t="shared" si="27"/>
        <v>-0.09497353296947841</v>
      </c>
      <c r="J308" s="16"/>
      <c r="K308" s="59">
        <f t="shared" si="28"/>
        <v>28417831.064758375</v>
      </c>
    </row>
    <row r="309" spans="1:11" s="2" customFormat="1" ht="12.75">
      <c r="A309" s="11">
        <v>314</v>
      </c>
      <c r="B309" s="12">
        <f t="shared" si="29"/>
        <v>2.496929648073215</v>
      </c>
      <c r="C309" s="13">
        <v>100</v>
      </c>
      <c r="D309" s="12">
        <v>100000</v>
      </c>
      <c r="E309" s="13">
        <v>30.33</v>
      </c>
      <c r="F309" s="13">
        <f t="shared" si="25"/>
        <v>2.4787904241915166</v>
      </c>
      <c r="G309" s="12">
        <f t="shared" si="26"/>
        <v>301.1552400284975</v>
      </c>
      <c r="H309" s="14">
        <f t="shared" si="24"/>
        <v>0.9590931211098646</v>
      </c>
      <c r="I309" s="15">
        <f t="shared" si="27"/>
        <v>-0.040906878890135445</v>
      </c>
      <c r="J309" s="16"/>
      <c r="K309" s="59">
        <f t="shared" si="28"/>
        <v>30115524.002849746</v>
      </c>
    </row>
    <row r="310" spans="1:11" s="2" customFormat="1" ht="12.75">
      <c r="A310" s="11">
        <v>314</v>
      </c>
      <c r="B310" s="12">
        <f t="shared" si="29"/>
        <v>2.496929648073215</v>
      </c>
      <c r="C310" s="13">
        <v>100</v>
      </c>
      <c r="D310" s="12">
        <v>100000</v>
      </c>
      <c r="E310" s="13">
        <v>30.15</v>
      </c>
      <c r="F310" s="13">
        <f t="shared" si="25"/>
        <v>2.5291894162116764</v>
      </c>
      <c r="G310" s="12">
        <f t="shared" si="26"/>
        <v>338.21231431035716</v>
      </c>
      <c r="H310" s="14">
        <f t="shared" si="24"/>
        <v>1.0771092812431757</v>
      </c>
      <c r="I310" s="15">
        <f t="shared" si="27"/>
        <v>0.07710928124317573</v>
      </c>
      <c r="J310" s="16"/>
      <c r="K310" s="59">
        <f t="shared" si="28"/>
        <v>33821231.43103571</v>
      </c>
    </row>
    <row r="311" spans="1:11" s="2" customFormat="1" ht="12.75">
      <c r="A311" s="11">
        <v>314</v>
      </c>
      <c r="B311" s="12">
        <f t="shared" si="29"/>
        <v>2.496929648073215</v>
      </c>
      <c r="C311" s="13">
        <v>100</v>
      </c>
      <c r="D311" s="12">
        <v>100000</v>
      </c>
      <c r="E311" s="13">
        <v>30.26</v>
      </c>
      <c r="F311" s="13">
        <f t="shared" si="25"/>
        <v>2.4983900321993557</v>
      </c>
      <c r="G311" s="12">
        <f t="shared" si="26"/>
        <v>315.05765210265196</v>
      </c>
      <c r="H311" s="14">
        <f t="shared" si="24"/>
        <v>1.0033683187982547</v>
      </c>
      <c r="I311" s="15">
        <f t="shared" si="27"/>
        <v>0.0033683187982547214</v>
      </c>
      <c r="J311" s="16"/>
      <c r="K311" s="59">
        <f t="shared" si="28"/>
        <v>31505765.210265197</v>
      </c>
    </row>
    <row r="312" spans="1:11" s="2" customFormat="1" ht="12.75">
      <c r="A312" s="11">
        <v>314</v>
      </c>
      <c r="B312" s="12">
        <f t="shared" si="29"/>
        <v>2.496929648073215</v>
      </c>
      <c r="C312" s="13">
        <v>100</v>
      </c>
      <c r="D312" s="12">
        <v>100000</v>
      </c>
      <c r="E312" s="13">
        <v>30.05</v>
      </c>
      <c r="F312" s="13">
        <f t="shared" si="25"/>
        <v>2.5571888562228753</v>
      </c>
      <c r="G312" s="12">
        <f t="shared" si="26"/>
        <v>360.73547745522336</v>
      </c>
      <c r="H312" s="14">
        <f t="shared" si="24"/>
        <v>1.1488391001758707</v>
      </c>
      <c r="I312" s="15">
        <f t="shared" si="27"/>
        <v>0.14883910017587065</v>
      </c>
      <c r="J312" s="16"/>
      <c r="K312" s="59">
        <f t="shared" si="28"/>
        <v>36073547.745522335</v>
      </c>
    </row>
    <row r="313" spans="1:11" s="2" customFormat="1" ht="12.75">
      <c r="A313" s="17">
        <v>314</v>
      </c>
      <c r="B313" s="18">
        <f t="shared" si="29"/>
        <v>2.496929648073215</v>
      </c>
      <c r="C313" s="19">
        <v>100</v>
      </c>
      <c r="D313" s="18">
        <v>100000</v>
      </c>
      <c r="E313" s="19">
        <v>30.11</v>
      </c>
      <c r="F313" s="19">
        <f t="shared" si="25"/>
        <v>2.5403891922161557</v>
      </c>
      <c r="G313" s="18">
        <f t="shared" si="26"/>
        <v>347.04771732587386</v>
      </c>
      <c r="H313" s="20">
        <f t="shared" si="24"/>
        <v>1.1052475074072416</v>
      </c>
      <c r="I313" s="21">
        <f t="shared" si="27"/>
        <v>0.10524750740724165</v>
      </c>
      <c r="J313" s="22"/>
      <c r="K313" s="59">
        <f t="shared" si="28"/>
        <v>34704771.73258739</v>
      </c>
    </row>
    <row r="314" spans="1:11" s="2" customFormat="1" ht="12.75">
      <c r="A314" s="5">
        <v>314</v>
      </c>
      <c r="B314" s="6">
        <f t="shared" si="29"/>
        <v>2.496929648073215</v>
      </c>
      <c r="C314" s="7">
        <v>90</v>
      </c>
      <c r="D314" s="6">
        <v>100000</v>
      </c>
      <c r="E314" s="7">
        <v>30.58</v>
      </c>
      <c r="F314" s="7">
        <f t="shared" si="25"/>
        <v>2.4087918241635173</v>
      </c>
      <c r="G314" s="6">
        <f t="shared" si="26"/>
        <v>256.32550647017007</v>
      </c>
      <c r="H314" s="8">
        <f t="shared" si="24"/>
        <v>0.8163232690132805</v>
      </c>
      <c r="I314" s="9">
        <f t="shared" si="27"/>
        <v>-0.18367673098671955</v>
      </c>
      <c r="J314" s="10">
        <f>STDEV(G314:G325)/AVERAGE(G314:G325)</f>
        <v>0.17263188315967043</v>
      </c>
      <c r="K314" s="59">
        <f t="shared" si="28"/>
        <v>25632550.647017006</v>
      </c>
    </row>
    <row r="315" spans="1:11" s="2" customFormat="1" ht="12.75">
      <c r="A315" s="11">
        <v>314</v>
      </c>
      <c r="B315" s="12">
        <f t="shared" si="29"/>
        <v>2.496929648073215</v>
      </c>
      <c r="C315" s="13">
        <v>90</v>
      </c>
      <c r="D315" s="12">
        <v>100000</v>
      </c>
      <c r="E315" s="13">
        <v>30.6</v>
      </c>
      <c r="F315" s="13">
        <f t="shared" si="25"/>
        <v>2.4031919361612766</v>
      </c>
      <c r="G315" s="12">
        <f t="shared" si="26"/>
        <v>253.0416065082506</v>
      </c>
      <c r="H315" s="14">
        <f t="shared" si="24"/>
        <v>0.805864988879779</v>
      </c>
      <c r="I315" s="15">
        <f t="shared" si="27"/>
        <v>-0.19413501112022102</v>
      </c>
      <c r="J315" s="16"/>
      <c r="K315" s="59">
        <f t="shared" si="28"/>
        <v>25304160.65082506</v>
      </c>
    </row>
    <row r="316" spans="1:11" s="2" customFormat="1" ht="12.75">
      <c r="A316" s="11">
        <v>314</v>
      </c>
      <c r="B316" s="12">
        <f t="shared" si="29"/>
        <v>2.496929648073215</v>
      </c>
      <c r="C316" s="13">
        <v>90</v>
      </c>
      <c r="D316" s="12">
        <v>100000</v>
      </c>
      <c r="E316" s="13">
        <v>30.65</v>
      </c>
      <c r="F316" s="13">
        <f t="shared" si="25"/>
        <v>2.3891922161556773</v>
      </c>
      <c r="G316" s="12">
        <f t="shared" si="26"/>
        <v>245.01474225834372</v>
      </c>
      <c r="H316" s="14">
        <f t="shared" si="24"/>
        <v>0.7803017269374004</v>
      </c>
      <c r="I316" s="15">
        <f t="shared" si="27"/>
        <v>-0.2196982730625996</v>
      </c>
      <c r="J316" s="16"/>
      <c r="K316" s="59">
        <f t="shared" si="28"/>
        <v>24501474.225834373</v>
      </c>
    </row>
    <row r="317" spans="1:11" s="2" customFormat="1" ht="12.75">
      <c r="A317" s="11">
        <v>314</v>
      </c>
      <c r="B317" s="12">
        <f t="shared" si="29"/>
        <v>2.496929648073215</v>
      </c>
      <c r="C317" s="13">
        <v>90</v>
      </c>
      <c r="D317" s="12">
        <v>100000</v>
      </c>
      <c r="E317" s="13">
        <v>30.77</v>
      </c>
      <c r="F317" s="13">
        <f t="shared" si="25"/>
        <v>2.355592888142237</v>
      </c>
      <c r="G317" s="12">
        <f t="shared" si="26"/>
        <v>226.77380555611185</v>
      </c>
      <c r="H317" s="14">
        <f t="shared" si="24"/>
        <v>0.7222095718347511</v>
      </c>
      <c r="I317" s="15">
        <f t="shared" si="27"/>
        <v>-0.2777904281652489</v>
      </c>
      <c r="J317" s="16"/>
      <c r="K317" s="59">
        <f t="shared" si="28"/>
        <v>22677380.555611186</v>
      </c>
    </row>
    <row r="318" spans="1:11" s="2" customFormat="1" ht="12.75">
      <c r="A318" s="11">
        <v>314</v>
      </c>
      <c r="B318" s="12">
        <f t="shared" si="29"/>
        <v>2.496929648073215</v>
      </c>
      <c r="C318" s="13">
        <v>90</v>
      </c>
      <c r="D318" s="12">
        <v>100000</v>
      </c>
      <c r="E318" s="13">
        <v>31.01</v>
      </c>
      <c r="F318" s="13">
        <f t="shared" si="25"/>
        <v>2.2883942321153574</v>
      </c>
      <c r="G318" s="12">
        <f t="shared" si="26"/>
        <v>194.26485224573344</v>
      </c>
      <c r="H318" s="14">
        <f t="shared" si="24"/>
        <v>0.6186778733940556</v>
      </c>
      <c r="I318" s="15">
        <f t="shared" si="27"/>
        <v>-0.38132212660594444</v>
      </c>
      <c r="J318" s="16"/>
      <c r="K318" s="59">
        <f t="shared" si="28"/>
        <v>19426485.224573344</v>
      </c>
    </row>
    <row r="319" spans="1:11" s="2" customFormat="1" ht="12.75">
      <c r="A319" s="11">
        <v>314</v>
      </c>
      <c r="B319" s="12">
        <f t="shared" si="29"/>
        <v>2.496929648073215</v>
      </c>
      <c r="C319" s="13">
        <v>90</v>
      </c>
      <c r="D319" s="12">
        <v>100000</v>
      </c>
      <c r="E319" s="13">
        <v>30.2</v>
      </c>
      <c r="F319" s="13">
        <f t="shared" si="25"/>
        <v>2.5151896962060762</v>
      </c>
      <c r="G319" s="12">
        <f t="shared" si="26"/>
        <v>327.48370579384516</v>
      </c>
      <c r="H319" s="14">
        <f t="shared" si="24"/>
        <v>1.042941738196959</v>
      </c>
      <c r="I319" s="15">
        <f t="shared" si="27"/>
        <v>0.04294173819695901</v>
      </c>
      <c r="J319" s="16"/>
      <c r="K319" s="59">
        <f t="shared" si="28"/>
        <v>32748370.579384517</v>
      </c>
    </row>
    <row r="320" spans="1:11" s="2" customFormat="1" ht="12.75">
      <c r="A320" s="11">
        <v>314</v>
      </c>
      <c r="B320" s="12">
        <f t="shared" si="29"/>
        <v>2.496929648073215</v>
      </c>
      <c r="C320" s="13">
        <v>90</v>
      </c>
      <c r="D320" s="12">
        <v>100000</v>
      </c>
      <c r="E320" s="13">
        <v>30.48</v>
      </c>
      <c r="F320" s="13">
        <f t="shared" si="25"/>
        <v>2.4367912641747163</v>
      </c>
      <c r="G320" s="12">
        <f t="shared" si="26"/>
        <v>273.3954384511813</v>
      </c>
      <c r="H320" s="14">
        <f t="shared" si="24"/>
        <v>0.8706861097171379</v>
      </c>
      <c r="I320" s="15">
        <f t="shared" si="27"/>
        <v>-0.1293138902828621</v>
      </c>
      <c r="J320" s="16"/>
      <c r="K320" s="59">
        <f t="shared" si="28"/>
        <v>27339543.845118128</v>
      </c>
    </row>
    <row r="321" spans="1:11" s="2" customFormat="1" ht="12.75">
      <c r="A321" s="11">
        <v>314</v>
      </c>
      <c r="B321" s="12">
        <f t="shared" si="29"/>
        <v>2.496929648073215</v>
      </c>
      <c r="C321" s="13">
        <v>90</v>
      </c>
      <c r="D321" s="12">
        <v>100000</v>
      </c>
      <c r="E321" s="13">
        <v>30.57</v>
      </c>
      <c r="F321" s="13">
        <f t="shared" si="25"/>
        <v>2.411591768164637</v>
      </c>
      <c r="G321" s="12">
        <f t="shared" si="26"/>
        <v>257.9834036109101</v>
      </c>
      <c r="H321" s="14">
        <f t="shared" si="24"/>
        <v>0.8216031962130895</v>
      </c>
      <c r="I321" s="15">
        <f t="shared" si="27"/>
        <v>-0.17839680378691047</v>
      </c>
      <c r="J321" s="16"/>
      <c r="K321" s="59">
        <f t="shared" si="28"/>
        <v>25798340.36109101</v>
      </c>
    </row>
    <row r="322" spans="1:11" s="2" customFormat="1" ht="12.75">
      <c r="A322" s="11">
        <v>314</v>
      </c>
      <c r="B322" s="12">
        <f t="shared" si="29"/>
        <v>2.496929648073215</v>
      </c>
      <c r="C322" s="13">
        <v>90</v>
      </c>
      <c r="D322" s="12">
        <v>100000</v>
      </c>
      <c r="E322" s="13">
        <v>30.06</v>
      </c>
      <c r="F322" s="13">
        <f t="shared" si="25"/>
        <v>2.554388912221756</v>
      </c>
      <c r="G322" s="12">
        <f t="shared" si="26"/>
        <v>358.4172573361552</v>
      </c>
      <c r="H322" s="14">
        <f aca="true" t="shared" si="30" ref="H322:H385">G322/A322</f>
        <v>1.1414562335546345</v>
      </c>
      <c r="I322" s="15">
        <f t="shared" si="27"/>
        <v>0.14145623355463455</v>
      </c>
      <c r="J322" s="16"/>
      <c r="K322" s="59">
        <f t="shared" si="28"/>
        <v>35841725.733615525</v>
      </c>
    </row>
    <row r="323" spans="1:11" s="2" customFormat="1" ht="12.75">
      <c r="A323" s="11">
        <v>314</v>
      </c>
      <c r="B323" s="12">
        <f t="shared" si="29"/>
        <v>2.496929648073215</v>
      </c>
      <c r="C323" s="13">
        <v>90</v>
      </c>
      <c r="D323" s="12">
        <v>100000</v>
      </c>
      <c r="E323" s="13">
        <v>30.44</v>
      </c>
      <c r="F323" s="13">
        <f aca="true" t="shared" si="31" ref="F323:F386">(E323-39.183)/-3.5715</f>
        <v>2.447991040179196</v>
      </c>
      <c r="G323" s="12">
        <f aca="true" t="shared" si="32" ref="G323:G386">10^F323</f>
        <v>280.5375760349227</v>
      </c>
      <c r="H323" s="14">
        <f t="shared" si="30"/>
        <v>0.8934317708118558</v>
      </c>
      <c r="I323" s="15">
        <f aca="true" t="shared" si="33" ref="I323:I386">H323-1</f>
        <v>-0.10656822918814424</v>
      </c>
      <c r="J323" s="16"/>
      <c r="K323" s="59">
        <f aca="true" t="shared" si="34" ref="K323:K386">G323*D323</f>
        <v>28053757.60349227</v>
      </c>
    </row>
    <row r="324" spans="1:11" s="2" customFormat="1" ht="12.75">
      <c r="A324" s="11">
        <v>314</v>
      </c>
      <c r="B324" s="12">
        <f t="shared" si="29"/>
        <v>2.496929648073215</v>
      </c>
      <c r="C324" s="13">
        <v>90</v>
      </c>
      <c r="D324" s="12">
        <v>100000</v>
      </c>
      <c r="E324" s="13">
        <v>30.47</v>
      </c>
      <c r="F324" s="13">
        <f t="shared" si="31"/>
        <v>2.4395912081758366</v>
      </c>
      <c r="G324" s="12">
        <f t="shared" si="32"/>
        <v>275.16374283080205</v>
      </c>
      <c r="H324" s="14">
        <f t="shared" si="30"/>
        <v>0.8763176523273951</v>
      </c>
      <c r="I324" s="15">
        <f t="shared" si="33"/>
        <v>-0.12368234767260489</v>
      </c>
      <c r="J324" s="16"/>
      <c r="K324" s="59">
        <f t="shared" si="34"/>
        <v>27516374.283080205</v>
      </c>
    </row>
    <row r="325" spans="1:11" s="2" customFormat="1" ht="12.75">
      <c r="A325" s="17">
        <v>314</v>
      </c>
      <c r="B325" s="18">
        <f t="shared" si="29"/>
        <v>2.496929648073215</v>
      </c>
      <c r="C325" s="19">
        <v>90</v>
      </c>
      <c r="D325" s="18">
        <v>100000</v>
      </c>
      <c r="E325" s="19">
        <v>30.15</v>
      </c>
      <c r="F325" s="19">
        <f t="shared" si="31"/>
        <v>2.5291894162116764</v>
      </c>
      <c r="G325" s="18">
        <f t="shared" si="32"/>
        <v>338.21231431035716</v>
      </c>
      <c r="H325" s="20">
        <f t="shared" si="30"/>
        <v>1.0771092812431757</v>
      </c>
      <c r="I325" s="21">
        <f t="shared" si="33"/>
        <v>0.07710928124317573</v>
      </c>
      <c r="J325" s="22"/>
      <c r="K325" s="59">
        <f t="shared" si="34"/>
        <v>33821231.43103571</v>
      </c>
    </row>
    <row r="326" spans="1:11" s="2" customFormat="1" ht="12.75">
      <c r="A326" s="5">
        <v>314</v>
      </c>
      <c r="B326" s="6">
        <f aca="true" t="shared" si="35" ref="B326:B385">LOG10(A326)</f>
        <v>2.496929648073215</v>
      </c>
      <c r="C326" s="7">
        <v>80</v>
      </c>
      <c r="D326" s="6">
        <v>100000</v>
      </c>
      <c r="E326" s="7">
        <v>30.67</v>
      </c>
      <c r="F326" s="7">
        <f t="shared" si="31"/>
        <v>2.3835923281534366</v>
      </c>
      <c r="G326" s="6">
        <f t="shared" si="32"/>
        <v>241.87574952269264</v>
      </c>
      <c r="H326" s="8">
        <f t="shared" si="30"/>
        <v>0.7703049347856453</v>
      </c>
      <c r="I326" s="9">
        <f t="shared" si="33"/>
        <v>-0.22969506521435468</v>
      </c>
      <c r="J326" s="10">
        <f>STDEV(G326:G337)/AVERAGE(G326:G337)</f>
        <v>0.1416369645043771</v>
      </c>
      <c r="K326" s="59">
        <f t="shared" si="34"/>
        <v>24187574.952269264</v>
      </c>
    </row>
    <row r="327" spans="1:11" s="2" customFormat="1" ht="12.75">
      <c r="A327" s="11">
        <v>314</v>
      </c>
      <c r="B327" s="12">
        <f t="shared" si="35"/>
        <v>2.496929648073215</v>
      </c>
      <c r="C327" s="13">
        <v>80</v>
      </c>
      <c r="D327" s="12">
        <v>100000</v>
      </c>
      <c r="E327" s="13">
        <v>30.15</v>
      </c>
      <c r="F327" s="13">
        <f t="shared" si="31"/>
        <v>2.5291894162116764</v>
      </c>
      <c r="G327" s="12">
        <f t="shared" si="32"/>
        <v>338.21231431035716</v>
      </c>
      <c r="H327" s="14">
        <f t="shared" si="30"/>
        <v>1.0771092812431757</v>
      </c>
      <c r="I327" s="15">
        <f t="shared" si="33"/>
        <v>0.07710928124317573</v>
      </c>
      <c r="J327" s="16"/>
      <c r="K327" s="59">
        <f t="shared" si="34"/>
        <v>33821231.43103571</v>
      </c>
    </row>
    <row r="328" spans="1:11" s="2" customFormat="1" ht="12.75">
      <c r="A328" s="11">
        <v>314</v>
      </c>
      <c r="B328" s="12">
        <f t="shared" si="35"/>
        <v>2.496929648073215</v>
      </c>
      <c r="C328" s="13">
        <v>80</v>
      </c>
      <c r="D328" s="12">
        <v>100000</v>
      </c>
      <c r="E328" s="13">
        <v>30.21</v>
      </c>
      <c r="F328" s="13">
        <f t="shared" si="31"/>
        <v>2.512389752204956</v>
      </c>
      <c r="G328" s="12">
        <f t="shared" si="32"/>
        <v>325.37917390584215</v>
      </c>
      <c r="H328" s="14">
        <f t="shared" si="30"/>
        <v>1.0362394073434464</v>
      </c>
      <c r="I328" s="15">
        <f t="shared" si="33"/>
        <v>0.03623940734344644</v>
      </c>
      <c r="J328" s="16"/>
      <c r="K328" s="59">
        <f t="shared" si="34"/>
        <v>32537917.390584216</v>
      </c>
    </row>
    <row r="329" spans="1:11" s="2" customFormat="1" ht="12.75">
      <c r="A329" s="11">
        <v>314</v>
      </c>
      <c r="B329" s="12">
        <f t="shared" si="35"/>
        <v>2.496929648073215</v>
      </c>
      <c r="C329" s="13">
        <v>80</v>
      </c>
      <c r="D329" s="12">
        <v>100000</v>
      </c>
      <c r="E329" s="13">
        <v>30.63</v>
      </c>
      <c r="F329" s="13">
        <f t="shared" si="31"/>
        <v>2.394792104157917</v>
      </c>
      <c r="G329" s="12">
        <f t="shared" si="32"/>
        <v>248.19447192365288</v>
      </c>
      <c r="H329" s="14">
        <f t="shared" si="30"/>
        <v>0.7904282545339264</v>
      </c>
      <c r="I329" s="15">
        <f t="shared" si="33"/>
        <v>-0.2095717454660736</v>
      </c>
      <c r="J329" s="16"/>
      <c r="K329" s="59">
        <f t="shared" si="34"/>
        <v>24819447.19236529</v>
      </c>
    </row>
    <row r="330" spans="1:11" s="2" customFormat="1" ht="12.75">
      <c r="A330" s="11">
        <v>314</v>
      </c>
      <c r="B330" s="12">
        <f t="shared" si="35"/>
        <v>2.496929648073215</v>
      </c>
      <c r="C330" s="13">
        <v>80</v>
      </c>
      <c r="D330" s="12">
        <v>100000</v>
      </c>
      <c r="E330" s="13">
        <v>30.62</v>
      </c>
      <c r="F330" s="13">
        <f t="shared" si="31"/>
        <v>2.3975920481590367</v>
      </c>
      <c r="G330" s="12">
        <f t="shared" si="32"/>
        <v>249.79977804794837</v>
      </c>
      <c r="H330" s="14">
        <f t="shared" si="30"/>
        <v>0.7955406944202177</v>
      </c>
      <c r="I330" s="15">
        <f t="shared" si="33"/>
        <v>-0.2044593055797823</v>
      </c>
      <c r="J330" s="16"/>
      <c r="K330" s="59">
        <f t="shared" si="34"/>
        <v>24979977.804794837</v>
      </c>
    </row>
    <row r="331" spans="1:11" s="2" customFormat="1" ht="12.75">
      <c r="A331" s="11">
        <v>314</v>
      </c>
      <c r="B331" s="12">
        <f t="shared" si="35"/>
        <v>2.496929648073215</v>
      </c>
      <c r="C331" s="13">
        <v>80</v>
      </c>
      <c r="D331" s="12">
        <v>100000</v>
      </c>
      <c r="E331" s="13">
        <v>30.85</v>
      </c>
      <c r="F331" s="13">
        <f t="shared" si="31"/>
        <v>2.333193336133277</v>
      </c>
      <c r="G331" s="12">
        <f t="shared" si="32"/>
        <v>215.37403081585146</v>
      </c>
      <c r="H331" s="14">
        <f t="shared" si="30"/>
        <v>0.6859045567383805</v>
      </c>
      <c r="I331" s="15">
        <f t="shared" si="33"/>
        <v>-0.31409544326161953</v>
      </c>
      <c r="J331" s="16"/>
      <c r="K331" s="59">
        <f t="shared" si="34"/>
        <v>21537403.081585146</v>
      </c>
    </row>
    <row r="332" spans="1:11" s="2" customFormat="1" ht="12.75">
      <c r="A332" s="11">
        <v>314</v>
      </c>
      <c r="B332" s="12">
        <f t="shared" si="35"/>
        <v>2.496929648073215</v>
      </c>
      <c r="C332" s="13">
        <v>80</v>
      </c>
      <c r="D332" s="12">
        <v>100000</v>
      </c>
      <c r="E332" s="13">
        <v>30.42</v>
      </c>
      <c r="F332" s="13">
        <f t="shared" si="31"/>
        <v>2.453590928181436</v>
      </c>
      <c r="G332" s="12">
        <f t="shared" si="32"/>
        <v>284.17831064758377</v>
      </c>
      <c r="H332" s="14">
        <f t="shared" si="30"/>
        <v>0.9050264670305216</v>
      </c>
      <c r="I332" s="15">
        <f t="shared" si="33"/>
        <v>-0.09497353296947841</v>
      </c>
      <c r="J332" s="16"/>
      <c r="K332" s="59">
        <f t="shared" si="34"/>
        <v>28417831.064758375</v>
      </c>
    </row>
    <row r="333" spans="1:11" s="2" customFormat="1" ht="12.75">
      <c r="A333" s="11">
        <v>314</v>
      </c>
      <c r="B333" s="12">
        <f t="shared" si="35"/>
        <v>2.496929648073215</v>
      </c>
      <c r="C333" s="13">
        <v>80</v>
      </c>
      <c r="D333" s="12">
        <v>100000</v>
      </c>
      <c r="E333" s="13">
        <v>30.53</v>
      </c>
      <c r="F333" s="13">
        <f t="shared" si="31"/>
        <v>2.422791544169116</v>
      </c>
      <c r="G333" s="12">
        <f t="shared" si="32"/>
        <v>264.7229197248191</v>
      </c>
      <c r="H333" s="14">
        <f t="shared" si="30"/>
        <v>0.8430666233274494</v>
      </c>
      <c r="I333" s="15">
        <f t="shared" si="33"/>
        <v>-0.15693337667255058</v>
      </c>
      <c r="J333" s="16"/>
      <c r="K333" s="59">
        <f t="shared" si="34"/>
        <v>26472291.972481914</v>
      </c>
    </row>
    <row r="334" spans="1:11" s="2" customFormat="1" ht="12.75">
      <c r="A334" s="11">
        <v>314</v>
      </c>
      <c r="B334" s="12">
        <f t="shared" si="35"/>
        <v>2.496929648073215</v>
      </c>
      <c r="C334" s="13">
        <v>80</v>
      </c>
      <c r="D334" s="12">
        <v>100000</v>
      </c>
      <c r="E334" s="13">
        <v>30.43</v>
      </c>
      <c r="F334" s="13">
        <f t="shared" si="31"/>
        <v>2.4507909841803164</v>
      </c>
      <c r="G334" s="12">
        <f t="shared" si="32"/>
        <v>282.3520753080674</v>
      </c>
      <c r="H334" s="14">
        <f t="shared" si="30"/>
        <v>0.8992104309174122</v>
      </c>
      <c r="I334" s="15">
        <f t="shared" si="33"/>
        <v>-0.10078956908258785</v>
      </c>
      <c r="J334" s="16"/>
      <c r="K334" s="59">
        <f t="shared" si="34"/>
        <v>28235207.530806743</v>
      </c>
    </row>
    <row r="335" spans="1:11" s="2" customFormat="1" ht="12.75">
      <c r="A335" s="11">
        <v>314</v>
      </c>
      <c r="B335" s="12">
        <f t="shared" si="35"/>
        <v>2.496929648073215</v>
      </c>
      <c r="C335" s="13">
        <v>80</v>
      </c>
      <c r="D335" s="12">
        <v>100000</v>
      </c>
      <c r="E335" s="13">
        <v>30.66</v>
      </c>
      <c r="F335" s="13">
        <f t="shared" si="31"/>
        <v>2.386392272154557</v>
      </c>
      <c r="G335" s="12">
        <f t="shared" si="32"/>
        <v>243.4401865507135</v>
      </c>
      <c r="H335" s="14">
        <f t="shared" si="30"/>
        <v>0.7752872183143742</v>
      </c>
      <c r="I335" s="15">
        <f t="shared" si="33"/>
        <v>-0.2247127816856258</v>
      </c>
      <c r="J335" s="16"/>
      <c r="K335" s="59">
        <f t="shared" si="34"/>
        <v>24344018.655071348</v>
      </c>
    </row>
    <row r="336" spans="1:11" s="2" customFormat="1" ht="12.75">
      <c r="A336" s="11">
        <v>314</v>
      </c>
      <c r="B336" s="12">
        <f t="shared" si="35"/>
        <v>2.496929648073215</v>
      </c>
      <c r="C336" s="13">
        <v>80</v>
      </c>
      <c r="D336" s="12">
        <v>100000</v>
      </c>
      <c r="E336" s="13">
        <v>30.72</v>
      </c>
      <c r="F336" s="13">
        <f t="shared" si="31"/>
        <v>2.3695926081478373</v>
      </c>
      <c r="G336" s="12">
        <f t="shared" si="32"/>
        <v>234.2030832226554</v>
      </c>
      <c r="H336" s="14">
        <f t="shared" si="30"/>
        <v>0.7458696917918962</v>
      </c>
      <c r="I336" s="15">
        <f t="shared" si="33"/>
        <v>-0.2541303082081038</v>
      </c>
      <c r="J336" s="16"/>
      <c r="K336" s="59">
        <f t="shared" si="34"/>
        <v>23420308.32226554</v>
      </c>
    </row>
    <row r="337" spans="1:11" s="2" customFormat="1" ht="12.75">
      <c r="A337" s="17">
        <v>314</v>
      </c>
      <c r="B337" s="18">
        <f t="shared" si="35"/>
        <v>2.496929648073215</v>
      </c>
      <c r="C337" s="19">
        <v>80</v>
      </c>
      <c r="D337" s="18">
        <v>100000</v>
      </c>
      <c r="E337" s="19">
        <v>30.7</v>
      </c>
      <c r="F337" s="19">
        <f t="shared" si="31"/>
        <v>2.375192496150077</v>
      </c>
      <c r="G337" s="18">
        <f t="shared" si="32"/>
        <v>237.24250233909675</v>
      </c>
      <c r="H337" s="20">
        <f t="shared" si="30"/>
        <v>0.7555493705066776</v>
      </c>
      <c r="I337" s="21">
        <f t="shared" si="33"/>
        <v>-0.2444506294933224</v>
      </c>
      <c r="J337" s="22"/>
      <c r="K337" s="59">
        <f t="shared" si="34"/>
        <v>23724250.233909674</v>
      </c>
    </row>
    <row r="338" spans="1:11" s="2" customFormat="1" ht="12.75">
      <c r="A338" s="5">
        <v>314</v>
      </c>
      <c r="B338" s="6">
        <f t="shared" si="35"/>
        <v>2.496929648073215</v>
      </c>
      <c r="C338" s="7">
        <v>70</v>
      </c>
      <c r="D338" s="6">
        <v>100000</v>
      </c>
      <c r="E338" s="7">
        <v>30.52</v>
      </c>
      <c r="F338" s="7">
        <f t="shared" si="31"/>
        <v>2.425591488170237</v>
      </c>
      <c r="G338" s="6">
        <f t="shared" si="32"/>
        <v>266.4351308026169</v>
      </c>
      <c r="H338" s="8">
        <f t="shared" si="30"/>
        <v>0.8485195248490985</v>
      </c>
      <c r="I338" s="9">
        <f t="shared" si="33"/>
        <v>-0.15148047515090146</v>
      </c>
      <c r="J338" s="10">
        <f>STDEV(G338:G349)/AVERAGE(G338:G349)</f>
        <v>0.166265242013168</v>
      </c>
      <c r="K338" s="59">
        <f t="shared" si="34"/>
        <v>26643513.080261692</v>
      </c>
    </row>
    <row r="339" spans="1:11" s="2" customFormat="1" ht="12.75">
      <c r="A339" s="11">
        <v>314</v>
      </c>
      <c r="B339" s="12">
        <f t="shared" si="35"/>
        <v>2.496929648073215</v>
      </c>
      <c r="C339" s="13">
        <v>70</v>
      </c>
      <c r="D339" s="12">
        <v>100000</v>
      </c>
      <c r="E339" s="13">
        <v>30.61</v>
      </c>
      <c r="F339" s="13">
        <f t="shared" si="31"/>
        <v>2.400391992160157</v>
      </c>
      <c r="G339" s="12">
        <f t="shared" si="32"/>
        <v>251.4154671905796</v>
      </c>
      <c r="H339" s="14">
        <f t="shared" si="30"/>
        <v>0.800686201243884</v>
      </c>
      <c r="I339" s="15">
        <f t="shared" si="33"/>
        <v>-0.199313798756116</v>
      </c>
      <c r="J339" s="16"/>
      <c r="K339" s="59">
        <f t="shared" si="34"/>
        <v>25141546.71905796</v>
      </c>
    </row>
    <row r="340" spans="1:11" s="2" customFormat="1" ht="12.75">
      <c r="A340" s="11">
        <v>314</v>
      </c>
      <c r="B340" s="12">
        <f t="shared" si="35"/>
        <v>2.496929648073215</v>
      </c>
      <c r="C340" s="13">
        <v>70</v>
      </c>
      <c r="D340" s="12">
        <v>100000</v>
      </c>
      <c r="E340" s="13">
        <v>30.83</v>
      </c>
      <c r="F340" s="13">
        <f t="shared" si="31"/>
        <v>2.3387932241355176</v>
      </c>
      <c r="G340" s="12">
        <f t="shared" si="32"/>
        <v>218.16909199711046</v>
      </c>
      <c r="H340" s="14">
        <f t="shared" si="30"/>
        <v>0.6948060254685047</v>
      </c>
      <c r="I340" s="15">
        <f t="shared" si="33"/>
        <v>-0.3051939745314953</v>
      </c>
      <c r="J340" s="16"/>
      <c r="K340" s="59">
        <f t="shared" si="34"/>
        <v>21816909.199711047</v>
      </c>
    </row>
    <row r="341" spans="1:11" s="2" customFormat="1" ht="12.75">
      <c r="A341" s="11">
        <v>314</v>
      </c>
      <c r="B341" s="12">
        <f t="shared" si="35"/>
        <v>2.496929648073215</v>
      </c>
      <c r="C341" s="13">
        <v>70</v>
      </c>
      <c r="D341" s="12">
        <v>100000</v>
      </c>
      <c r="E341" s="13">
        <v>31.15</v>
      </c>
      <c r="F341" s="13">
        <f t="shared" si="31"/>
        <v>2.2491950160996783</v>
      </c>
      <c r="G341" s="12">
        <f t="shared" si="32"/>
        <v>177.49863438986014</v>
      </c>
      <c r="H341" s="14">
        <f t="shared" si="30"/>
        <v>0.5652822751269432</v>
      </c>
      <c r="I341" s="15">
        <f t="shared" si="33"/>
        <v>-0.4347177248730568</v>
      </c>
      <c r="J341" s="16"/>
      <c r="K341" s="59">
        <f t="shared" si="34"/>
        <v>17749863.438986015</v>
      </c>
    </row>
    <row r="342" spans="1:11" s="2" customFormat="1" ht="12.75">
      <c r="A342" s="11">
        <v>314</v>
      </c>
      <c r="B342" s="12">
        <f t="shared" si="35"/>
        <v>2.496929648073215</v>
      </c>
      <c r="C342" s="13">
        <v>70</v>
      </c>
      <c r="D342" s="12">
        <v>100000</v>
      </c>
      <c r="E342" s="13">
        <v>30.94</v>
      </c>
      <c r="F342" s="13">
        <f t="shared" si="31"/>
        <v>2.3079938401231974</v>
      </c>
      <c r="G342" s="12">
        <f t="shared" si="32"/>
        <v>203.23281849194407</v>
      </c>
      <c r="H342" s="14">
        <f t="shared" si="30"/>
        <v>0.6472382754520511</v>
      </c>
      <c r="I342" s="15">
        <f t="shared" si="33"/>
        <v>-0.35276172454794885</v>
      </c>
      <c r="J342" s="16"/>
      <c r="K342" s="59">
        <f t="shared" si="34"/>
        <v>20323281.849194407</v>
      </c>
    </row>
    <row r="343" spans="1:11" s="2" customFormat="1" ht="12.75">
      <c r="A343" s="11">
        <v>314</v>
      </c>
      <c r="B343" s="12">
        <f t="shared" si="35"/>
        <v>2.496929648073215</v>
      </c>
      <c r="C343" s="13">
        <v>70</v>
      </c>
      <c r="D343" s="12">
        <v>100000</v>
      </c>
      <c r="E343" s="13">
        <v>31.46</v>
      </c>
      <c r="F343" s="13">
        <f t="shared" si="31"/>
        <v>2.1623967520649585</v>
      </c>
      <c r="G343" s="12">
        <f t="shared" si="32"/>
        <v>145.3438808122165</v>
      </c>
      <c r="H343" s="14">
        <f t="shared" si="30"/>
        <v>0.4628786013127914</v>
      </c>
      <c r="I343" s="15">
        <f t="shared" si="33"/>
        <v>-0.5371213986872085</v>
      </c>
      <c r="J343" s="16"/>
      <c r="K343" s="59">
        <f t="shared" si="34"/>
        <v>14534388.08122165</v>
      </c>
    </row>
    <row r="344" spans="1:11" s="2" customFormat="1" ht="12.75">
      <c r="A344" s="11">
        <v>314</v>
      </c>
      <c r="B344" s="12">
        <f t="shared" si="35"/>
        <v>2.496929648073215</v>
      </c>
      <c r="C344" s="13">
        <v>70</v>
      </c>
      <c r="D344" s="12">
        <v>100000</v>
      </c>
      <c r="E344" s="13">
        <v>31.08</v>
      </c>
      <c r="F344" s="13">
        <f t="shared" si="31"/>
        <v>2.2687946241075183</v>
      </c>
      <c r="G344" s="12">
        <f t="shared" si="32"/>
        <v>185.69261154813276</v>
      </c>
      <c r="H344" s="14">
        <f t="shared" si="30"/>
        <v>0.5913777437838623</v>
      </c>
      <c r="I344" s="15">
        <f t="shared" si="33"/>
        <v>-0.4086222562161377</v>
      </c>
      <c r="J344" s="16"/>
      <c r="K344" s="59">
        <f t="shared" si="34"/>
        <v>18569261.154813275</v>
      </c>
    </row>
    <row r="345" spans="1:11" s="2" customFormat="1" ht="12.75">
      <c r="A345" s="11">
        <v>314</v>
      </c>
      <c r="B345" s="12">
        <f t="shared" si="35"/>
        <v>2.496929648073215</v>
      </c>
      <c r="C345" s="13">
        <v>70</v>
      </c>
      <c r="D345" s="12">
        <v>100000</v>
      </c>
      <c r="E345" s="13">
        <v>31.02</v>
      </c>
      <c r="F345" s="13">
        <f t="shared" si="31"/>
        <v>2.285594288114238</v>
      </c>
      <c r="G345" s="12">
        <f t="shared" si="32"/>
        <v>193.01643417473912</v>
      </c>
      <c r="H345" s="14">
        <f t="shared" si="30"/>
        <v>0.6147020196647742</v>
      </c>
      <c r="I345" s="15">
        <f t="shared" si="33"/>
        <v>-0.3852979803352258</v>
      </c>
      <c r="J345" s="16"/>
      <c r="K345" s="59">
        <f t="shared" si="34"/>
        <v>19301643.417473912</v>
      </c>
    </row>
    <row r="346" spans="1:11" s="2" customFormat="1" ht="12.75">
      <c r="A346" s="11">
        <v>314</v>
      </c>
      <c r="B346" s="12">
        <f t="shared" si="35"/>
        <v>2.496929648073215</v>
      </c>
      <c r="C346" s="13">
        <v>70</v>
      </c>
      <c r="D346" s="12">
        <v>100000</v>
      </c>
      <c r="E346" s="13">
        <v>31.01</v>
      </c>
      <c r="F346" s="13">
        <f t="shared" si="31"/>
        <v>2.2883942321153574</v>
      </c>
      <c r="G346" s="12">
        <f t="shared" si="32"/>
        <v>194.26485224573344</v>
      </c>
      <c r="H346" s="14">
        <f t="shared" si="30"/>
        <v>0.6186778733940556</v>
      </c>
      <c r="I346" s="15">
        <f t="shared" si="33"/>
        <v>-0.38132212660594444</v>
      </c>
      <c r="J346" s="16"/>
      <c r="K346" s="59">
        <f t="shared" si="34"/>
        <v>19426485.224573344</v>
      </c>
    </row>
    <row r="347" spans="1:11" s="2" customFormat="1" ht="12.75">
      <c r="A347" s="11">
        <v>314</v>
      </c>
      <c r="B347" s="12">
        <f t="shared" si="35"/>
        <v>2.496929648073215</v>
      </c>
      <c r="C347" s="13">
        <v>70</v>
      </c>
      <c r="D347" s="12">
        <v>100000</v>
      </c>
      <c r="E347" s="13">
        <v>30.66</v>
      </c>
      <c r="F347" s="13">
        <f t="shared" si="31"/>
        <v>2.386392272154557</v>
      </c>
      <c r="G347" s="12">
        <f t="shared" si="32"/>
        <v>243.4401865507135</v>
      </c>
      <c r="H347" s="14">
        <f t="shared" si="30"/>
        <v>0.7752872183143742</v>
      </c>
      <c r="I347" s="15">
        <f t="shared" si="33"/>
        <v>-0.2247127816856258</v>
      </c>
      <c r="J347" s="16"/>
      <c r="K347" s="59">
        <f t="shared" si="34"/>
        <v>24344018.655071348</v>
      </c>
    </row>
    <row r="348" spans="1:11" s="2" customFormat="1" ht="12.75">
      <c r="A348" s="11">
        <v>314</v>
      </c>
      <c r="B348" s="12">
        <f t="shared" si="35"/>
        <v>2.496929648073215</v>
      </c>
      <c r="C348" s="13">
        <v>70</v>
      </c>
      <c r="D348" s="12">
        <v>100000</v>
      </c>
      <c r="E348" s="13">
        <v>31</v>
      </c>
      <c r="F348" s="13">
        <f t="shared" si="31"/>
        <v>2.291194176116478</v>
      </c>
      <c r="G348" s="12">
        <f t="shared" si="32"/>
        <v>195.52134500573936</v>
      </c>
      <c r="H348" s="14">
        <f t="shared" si="30"/>
        <v>0.6226794426934374</v>
      </c>
      <c r="I348" s="15">
        <f t="shared" si="33"/>
        <v>-0.37732055730656255</v>
      </c>
      <c r="J348" s="16"/>
      <c r="K348" s="59">
        <f t="shared" si="34"/>
        <v>19552134.500573937</v>
      </c>
    </row>
    <row r="349" spans="1:11" s="2" customFormat="1" ht="12.75">
      <c r="A349" s="17">
        <v>314</v>
      </c>
      <c r="B349" s="18">
        <f t="shared" si="35"/>
        <v>2.496929648073215</v>
      </c>
      <c r="C349" s="19">
        <v>70</v>
      </c>
      <c r="D349" s="18">
        <v>100000</v>
      </c>
      <c r="E349" s="19">
        <v>31.04</v>
      </c>
      <c r="F349" s="19">
        <f t="shared" si="31"/>
        <v>2.279994400111998</v>
      </c>
      <c r="G349" s="18">
        <f t="shared" si="32"/>
        <v>190.54361486945496</v>
      </c>
      <c r="H349" s="20">
        <f t="shared" si="30"/>
        <v>0.6068267989473087</v>
      </c>
      <c r="I349" s="21">
        <f t="shared" si="33"/>
        <v>-0.39317320105269127</v>
      </c>
      <c r="J349" s="22"/>
      <c r="K349" s="59">
        <f t="shared" si="34"/>
        <v>19054361.486945495</v>
      </c>
    </row>
    <row r="350" spans="1:11" s="2" customFormat="1" ht="12.75">
      <c r="A350" s="5">
        <v>314</v>
      </c>
      <c r="B350" s="6">
        <f t="shared" si="35"/>
        <v>2.496929648073215</v>
      </c>
      <c r="C350" s="7">
        <v>60</v>
      </c>
      <c r="D350" s="6">
        <v>100000</v>
      </c>
      <c r="E350" s="7">
        <v>31.07</v>
      </c>
      <c r="F350" s="7">
        <f t="shared" si="31"/>
        <v>2.271594568108638</v>
      </c>
      <c r="G350" s="6">
        <f t="shared" si="32"/>
        <v>186.89365959825346</v>
      </c>
      <c r="H350" s="8">
        <f t="shared" si="30"/>
        <v>0.5952027375740556</v>
      </c>
      <c r="I350" s="9">
        <f t="shared" si="33"/>
        <v>-0.4047972624259444</v>
      </c>
      <c r="J350" s="10">
        <f>STDEV(G350:G361)/AVERAGE(G350:G361)</f>
        <v>0.13947416796025391</v>
      </c>
      <c r="K350" s="59">
        <f t="shared" si="34"/>
        <v>18689365.959825348</v>
      </c>
    </row>
    <row r="351" spans="1:11" s="2" customFormat="1" ht="12.75">
      <c r="A351" s="11">
        <v>314</v>
      </c>
      <c r="B351" s="12">
        <f t="shared" si="35"/>
        <v>2.496929648073215</v>
      </c>
      <c r="C351" s="13">
        <v>60</v>
      </c>
      <c r="D351" s="12">
        <v>100000</v>
      </c>
      <c r="E351" s="13">
        <v>31.28</v>
      </c>
      <c r="F351" s="13">
        <f t="shared" si="31"/>
        <v>2.212795744085118</v>
      </c>
      <c r="G351" s="12">
        <f t="shared" si="32"/>
        <v>163.2284076999516</v>
      </c>
      <c r="H351" s="14">
        <f t="shared" si="30"/>
        <v>0.5198356933119478</v>
      </c>
      <c r="I351" s="15">
        <f t="shared" si="33"/>
        <v>-0.4801643066880522</v>
      </c>
      <c r="J351" s="16"/>
      <c r="K351" s="59">
        <f t="shared" si="34"/>
        <v>16322840.769995159</v>
      </c>
    </row>
    <row r="352" spans="1:11" s="2" customFormat="1" ht="12.75">
      <c r="A352" s="11">
        <v>314</v>
      </c>
      <c r="B352" s="12">
        <f t="shared" si="35"/>
        <v>2.496929648073215</v>
      </c>
      <c r="C352" s="13">
        <v>60</v>
      </c>
      <c r="D352" s="12">
        <v>100000</v>
      </c>
      <c r="E352" s="13">
        <v>31.16</v>
      </c>
      <c r="F352" s="13">
        <f t="shared" si="31"/>
        <v>2.246395072098558</v>
      </c>
      <c r="G352" s="12">
        <f t="shared" si="32"/>
        <v>176.35796226009742</v>
      </c>
      <c r="H352" s="14">
        <f t="shared" si="30"/>
        <v>0.5616495613378899</v>
      </c>
      <c r="I352" s="15">
        <f t="shared" si="33"/>
        <v>-0.4383504386621101</v>
      </c>
      <c r="J352" s="16"/>
      <c r="K352" s="59">
        <f t="shared" si="34"/>
        <v>17635796.22600974</v>
      </c>
    </row>
    <row r="353" spans="1:11" s="2" customFormat="1" ht="12.75">
      <c r="A353" s="11">
        <v>314</v>
      </c>
      <c r="B353" s="12">
        <f t="shared" si="35"/>
        <v>2.496929648073215</v>
      </c>
      <c r="C353" s="13">
        <v>60</v>
      </c>
      <c r="D353" s="12">
        <v>100000</v>
      </c>
      <c r="E353" s="13">
        <v>30.81</v>
      </c>
      <c r="F353" s="13">
        <f t="shared" si="31"/>
        <v>2.3443931121377575</v>
      </c>
      <c r="G353" s="12">
        <f t="shared" si="32"/>
        <v>221.00042666490495</v>
      </c>
      <c r="H353" s="14">
        <f t="shared" si="30"/>
        <v>0.7038230148563852</v>
      </c>
      <c r="I353" s="15">
        <f t="shared" si="33"/>
        <v>-0.2961769851436148</v>
      </c>
      <c r="J353" s="16"/>
      <c r="K353" s="59">
        <f t="shared" si="34"/>
        <v>22100042.666490495</v>
      </c>
    </row>
    <row r="354" spans="1:11" s="2" customFormat="1" ht="12.75">
      <c r="A354" s="11">
        <v>314</v>
      </c>
      <c r="B354" s="12">
        <f t="shared" si="35"/>
        <v>2.496929648073215</v>
      </c>
      <c r="C354" s="13">
        <v>60</v>
      </c>
      <c r="D354" s="12">
        <v>100000</v>
      </c>
      <c r="E354" s="13">
        <v>30.72</v>
      </c>
      <c r="F354" s="13">
        <f t="shared" si="31"/>
        <v>2.3695926081478373</v>
      </c>
      <c r="G354" s="12">
        <f t="shared" si="32"/>
        <v>234.2030832226554</v>
      </c>
      <c r="H354" s="14">
        <f t="shared" si="30"/>
        <v>0.7458696917918962</v>
      </c>
      <c r="I354" s="15">
        <f t="shared" si="33"/>
        <v>-0.2541303082081038</v>
      </c>
      <c r="J354" s="16"/>
      <c r="K354" s="59">
        <f t="shared" si="34"/>
        <v>23420308.32226554</v>
      </c>
    </row>
    <row r="355" spans="1:11" s="2" customFormat="1" ht="12.75">
      <c r="A355" s="11">
        <v>314</v>
      </c>
      <c r="B355" s="12">
        <f t="shared" si="35"/>
        <v>2.496929648073215</v>
      </c>
      <c r="C355" s="13">
        <v>60</v>
      </c>
      <c r="D355" s="12">
        <v>100000</v>
      </c>
      <c r="E355" s="13">
        <v>30.86</v>
      </c>
      <c r="F355" s="13">
        <f t="shared" si="31"/>
        <v>2.3303933921321573</v>
      </c>
      <c r="G355" s="12">
        <f t="shared" si="32"/>
        <v>213.98995732553584</v>
      </c>
      <c r="H355" s="14">
        <f t="shared" si="30"/>
        <v>0.6814966793806874</v>
      </c>
      <c r="I355" s="15">
        <f t="shared" si="33"/>
        <v>-0.31850332061931264</v>
      </c>
      <c r="J355" s="16"/>
      <c r="K355" s="59">
        <f t="shared" si="34"/>
        <v>21398995.732553583</v>
      </c>
    </row>
    <row r="356" spans="1:11" s="2" customFormat="1" ht="12.75">
      <c r="A356" s="11">
        <v>314</v>
      </c>
      <c r="B356" s="12">
        <f t="shared" si="35"/>
        <v>2.496929648073215</v>
      </c>
      <c r="C356" s="13">
        <v>60</v>
      </c>
      <c r="D356" s="12">
        <v>100000</v>
      </c>
      <c r="E356" s="13">
        <v>31.11</v>
      </c>
      <c r="F356" s="13">
        <f t="shared" si="31"/>
        <v>2.260394792104158</v>
      </c>
      <c r="G356" s="12">
        <f t="shared" si="32"/>
        <v>182.1355795961168</v>
      </c>
      <c r="H356" s="14">
        <f t="shared" si="30"/>
        <v>0.5800496165481427</v>
      </c>
      <c r="I356" s="15">
        <f t="shared" si="33"/>
        <v>-0.4199503834518573</v>
      </c>
      <c r="J356" s="16"/>
      <c r="K356" s="59">
        <f t="shared" si="34"/>
        <v>18213557.95961168</v>
      </c>
    </row>
    <row r="357" spans="1:11" s="2" customFormat="1" ht="12.75">
      <c r="A357" s="11">
        <v>314</v>
      </c>
      <c r="B357" s="12">
        <f t="shared" si="35"/>
        <v>2.496929648073215</v>
      </c>
      <c r="C357" s="13">
        <v>60</v>
      </c>
      <c r="D357" s="12">
        <v>100000</v>
      </c>
      <c r="E357" s="13">
        <v>30.82</v>
      </c>
      <c r="F357" s="13">
        <f t="shared" si="31"/>
        <v>2.341593168136637</v>
      </c>
      <c r="G357" s="12">
        <f t="shared" si="32"/>
        <v>219.58019586578436</v>
      </c>
      <c r="H357" s="14">
        <f t="shared" si="30"/>
        <v>0.6992999868337082</v>
      </c>
      <c r="I357" s="15">
        <f t="shared" si="33"/>
        <v>-0.3007000131662918</v>
      </c>
      <c r="J357" s="16"/>
      <c r="K357" s="59">
        <f t="shared" si="34"/>
        <v>21958019.586578436</v>
      </c>
    </row>
    <row r="358" spans="1:11" s="2" customFormat="1" ht="12.75">
      <c r="A358" s="11">
        <v>314</v>
      </c>
      <c r="B358" s="12">
        <f t="shared" si="35"/>
        <v>2.496929648073215</v>
      </c>
      <c r="C358" s="13">
        <v>60</v>
      </c>
      <c r="D358" s="12">
        <v>100000</v>
      </c>
      <c r="E358" s="13">
        <v>31.02</v>
      </c>
      <c r="F358" s="13">
        <f t="shared" si="31"/>
        <v>2.285594288114238</v>
      </c>
      <c r="G358" s="12">
        <f t="shared" si="32"/>
        <v>193.01643417473912</v>
      </c>
      <c r="H358" s="14">
        <f t="shared" si="30"/>
        <v>0.6147020196647742</v>
      </c>
      <c r="I358" s="15">
        <f t="shared" si="33"/>
        <v>-0.3852979803352258</v>
      </c>
      <c r="J358" s="16"/>
      <c r="K358" s="59">
        <f t="shared" si="34"/>
        <v>19301643.417473912</v>
      </c>
    </row>
    <row r="359" spans="1:11" s="2" customFormat="1" ht="12.75">
      <c r="A359" s="11">
        <v>314</v>
      </c>
      <c r="B359" s="12">
        <f t="shared" si="35"/>
        <v>2.496929648073215</v>
      </c>
      <c r="C359" s="13">
        <v>60</v>
      </c>
      <c r="D359" s="12">
        <v>100000</v>
      </c>
      <c r="E359" s="13">
        <v>30.56</v>
      </c>
      <c r="F359" s="13">
        <f t="shared" si="31"/>
        <v>2.414391712165757</v>
      </c>
      <c r="G359" s="12">
        <f t="shared" si="32"/>
        <v>259.6520239253492</v>
      </c>
      <c r="H359" s="14">
        <f t="shared" si="30"/>
        <v>0.826917273647609</v>
      </c>
      <c r="I359" s="15">
        <f t="shared" si="33"/>
        <v>-0.17308272635239097</v>
      </c>
      <c r="J359" s="16"/>
      <c r="K359" s="59">
        <f t="shared" si="34"/>
        <v>25965202.392534923</v>
      </c>
    </row>
    <row r="360" spans="1:11" s="2" customFormat="1" ht="12.75">
      <c r="A360" s="11">
        <v>314</v>
      </c>
      <c r="B360" s="12">
        <f t="shared" si="35"/>
        <v>2.496929648073215</v>
      </c>
      <c r="C360" s="13">
        <v>60</v>
      </c>
      <c r="D360" s="12">
        <v>100000</v>
      </c>
      <c r="E360" s="13">
        <v>31.03</v>
      </c>
      <c r="F360" s="13">
        <f t="shared" si="31"/>
        <v>2.2827943441131175</v>
      </c>
      <c r="G360" s="12">
        <f t="shared" si="32"/>
        <v>191.77603890180578</v>
      </c>
      <c r="H360" s="14">
        <f t="shared" si="30"/>
        <v>0.6107517162477891</v>
      </c>
      <c r="I360" s="15">
        <f t="shared" si="33"/>
        <v>-0.3892482837522109</v>
      </c>
      <c r="J360" s="16"/>
      <c r="K360" s="59">
        <f t="shared" si="34"/>
        <v>19177603.890180577</v>
      </c>
    </row>
    <row r="361" spans="1:11" s="2" customFormat="1" ht="12.75">
      <c r="A361" s="17">
        <v>314</v>
      </c>
      <c r="B361" s="18">
        <f t="shared" si="35"/>
        <v>2.496929648073215</v>
      </c>
      <c r="C361" s="19">
        <v>60</v>
      </c>
      <c r="D361" s="18">
        <v>100000</v>
      </c>
      <c r="E361" s="19">
        <v>30.7</v>
      </c>
      <c r="F361" s="19">
        <f t="shared" si="31"/>
        <v>2.375192496150077</v>
      </c>
      <c r="G361" s="18">
        <f t="shared" si="32"/>
        <v>237.24250233909675</v>
      </c>
      <c r="H361" s="20">
        <f t="shared" si="30"/>
        <v>0.7555493705066776</v>
      </c>
      <c r="I361" s="21">
        <f t="shared" si="33"/>
        <v>-0.2444506294933224</v>
      </c>
      <c r="J361" s="22"/>
      <c r="K361" s="59">
        <f t="shared" si="34"/>
        <v>23724250.233909674</v>
      </c>
    </row>
    <row r="362" spans="1:11" s="2" customFormat="1" ht="12.75">
      <c r="A362" s="5">
        <v>31.4</v>
      </c>
      <c r="B362" s="6">
        <f t="shared" si="35"/>
        <v>1.4969296480732148</v>
      </c>
      <c r="C362" s="7">
        <v>100</v>
      </c>
      <c r="D362" s="6">
        <v>1000000</v>
      </c>
      <c r="E362" s="7">
        <v>33.89</v>
      </c>
      <c r="F362" s="7">
        <f t="shared" si="31"/>
        <v>1.482010359792804</v>
      </c>
      <c r="G362" s="6">
        <f t="shared" si="32"/>
        <v>30.339635564215214</v>
      </c>
      <c r="H362" s="8">
        <f t="shared" si="30"/>
        <v>0.9662304319813763</v>
      </c>
      <c r="I362" s="9">
        <f t="shared" si="33"/>
        <v>-0.03376956801862374</v>
      </c>
      <c r="J362" s="10">
        <f>STDEV(G362:G373)/AVERAGE(G362:G373)</f>
        <v>0.2495808655674982</v>
      </c>
      <c r="K362" s="59">
        <f t="shared" si="34"/>
        <v>30339635.564215213</v>
      </c>
    </row>
    <row r="363" spans="1:11" s="2" customFormat="1" ht="12.75">
      <c r="A363" s="11">
        <v>31.4</v>
      </c>
      <c r="B363" s="12">
        <f t="shared" si="35"/>
        <v>1.4969296480732148</v>
      </c>
      <c r="C363" s="13">
        <v>100</v>
      </c>
      <c r="D363" s="12">
        <v>1000000</v>
      </c>
      <c r="E363" s="13">
        <v>33.64</v>
      </c>
      <c r="F363" s="13">
        <f t="shared" si="31"/>
        <v>1.5520089598208033</v>
      </c>
      <c r="G363" s="12">
        <f t="shared" si="32"/>
        <v>35.64584873562586</v>
      </c>
      <c r="H363" s="14">
        <f t="shared" si="30"/>
        <v>1.1352181125995497</v>
      </c>
      <c r="I363" s="15">
        <f t="shared" si="33"/>
        <v>0.13521811259954974</v>
      </c>
      <c r="J363" s="16"/>
      <c r="K363" s="59">
        <f t="shared" si="34"/>
        <v>35645848.73562586</v>
      </c>
    </row>
    <row r="364" spans="1:11" s="2" customFormat="1" ht="12.75">
      <c r="A364" s="11">
        <v>31.4</v>
      </c>
      <c r="B364" s="12">
        <f t="shared" si="35"/>
        <v>1.4969296480732148</v>
      </c>
      <c r="C364" s="13">
        <v>100</v>
      </c>
      <c r="D364" s="12">
        <v>1000000</v>
      </c>
      <c r="E364" s="13">
        <v>34.27</v>
      </c>
      <c r="F364" s="13">
        <f t="shared" si="31"/>
        <v>1.375612487750244</v>
      </c>
      <c r="G364" s="12">
        <f t="shared" si="32"/>
        <v>23.74720425636514</v>
      </c>
      <c r="H364" s="14">
        <f t="shared" si="30"/>
        <v>0.7562803903301001</v>
      </c>
      <c r="I364" s="15">
        <f t="shared" si="33"/>
        <v>-0.24371960966989992</v>
      </c>
      <c r="J364" s="16"/>
      <c r="K364" s="59">
        <f t="shared" si="34"/>
        <v>23747204.25636514</v>
      </c>
    </row>
    <row r="365" spans="1:11" s="2" customFormat="1" ht="12.75">
      <c r="A365" s="11">
        <v>31.4</v>
      </c>
      <c r="B365" s="12">
        <f t="shared" si="35"/>
        <v>1.4969296480732148</v>
      </c>
      <c r="C365" s="13">
        <v>100</v>
      </c>
      <c r="D365" s="12">
        <v>1000000</v>
      </c>
      <c r="E365" s="13">
        <v>34.85</v>
      </c>
      <c r="F365" s="13">
        <f t="shared" si="31"/>
        <v>1.213215735685286</v>
      </c>
      <c r="G365" s="12">
        <f t="shared" si="32"/>
        <v>16.33863367598285</v>
      </c>
      <c r="H365" s="14">
        <f t="shared" si="30"/>
        <v>0.5203386521013648</v>
      </c>
      <c r="I365" s="15">
        <f t="shared" si="33"/>
        <v>-0.47966134789863524</v>
      </c>
      <c r="J365" s="16"/>
      <c r="K365" s="59">
        <f t="shared" si="34"/>
        <v>16338633.675982852</v>
      </c>
    </row>
    <row r="366" spans="1:11" s="2" customFormat="1" ht="12.75">
      <c r="A366" s="11">
        <v>31.4</v>
      </c>
      <c r="B366" s="12">
        <f t="shared" si="35"/>
        <v>1.4969296480732148</v>
      </c>
      <c r="C366" s="13">
        <v>100</v>
      </c>
      <c r="D366" s="12">
        <v>1000000</v>
      </c>
      <c r="E366" s="13">
        <v>34.02</v>
      </c>
      <c r="F366" s="13">
        <f t="shared" si="31"/>
        <v>1.4456110877782435</v>
      </c>
      <c r="G366" s="12">
        <f t="shared" si="32"/>
        <v>27.900442278707335</v>
      </c>
      <c r="H366" s="14">
        <f t="shared" si="30"/>
        <v>0.8885491171562846</v>
      </c>
      <c r="I366" s="15">
        <f t="shared" si="33"/>
        <v>-0.1114508828437154</v>
      </c>
      <c r="J366" s="16"/>
      <c r="K366" s="59">
        <f t="shared" si="34"/>
        <v>27900442.278707333</v>
      </c>
    </row>
    <row r="367" spans="1:11" s="2" customFormat="1" ht="12.75">
      <c r="A367" s="11">
        <v>31.4</v>
      </c>
      <c r="B367" s="12">
        <f t="shared" si="35"/>
        <v>1.4969296480732148</v>
      </c>
      <c r="C367" s="13">
        <v>100</v>
      </c>
      <c r="D367" s="12">
        <v>1000000</v>
      </c>
      <c r="E367" s="13">
        <v>34.74</v>
      </c>
      <c r="F367" s="13">
        <f t="shared" si="31"/>
        <v>1.2440151196976055</v>
      </c>
      <c r="G367" s="12">
        <f t="shared" si="32"/>
        <v>17.539415631850225</v>
      </c>
      <c r="H367" s="14">
        <f t="shared" si="30"/>
        <v>0.55858011566402</v>
      </c>
      <c r="I367" s="15">
        <f t="shared" si="33"/>
        <v>-0.44141988433598</v>
      </c>
      <c r="J367" s="16"/>
      <c r="K367" s="59">
        <f t="shared" si="34"/>
        <v>17539415.631850224</v>
      </c>
    </row>
    <row r="368" spans="1:11" s="2" customFormat="1" ht="12.75">
      <c r="A368" s="11">
        <v>31.4</v>
      </c>
      <c r="B368" s="12">
        <f t="shared" si="35"/>
        <v>1.4969296480732148</v>
      </c>
      <c r="C368" s="13">
        <v>100</v>
      </c>
      <c r="D368" s="12">
        <v>1000000</v>
      </c>
      <c r="E368" s="13">
        <v>34.15</v>
      </c>
      <c r="F368" s="13">
        <f t="shared" si="31"/>
        <v>1.409211815763685</v>
      </c>
      <c r="G368" s="12">
        <f t="shared" si="32"/>
        <v>25.657351015304425</v>
      </c>
      <c r="H368" s="14">
        <f t="shared" si="30"/>
        <v>0.8171130896593766</v>
      </c>
      <c r="I368" s="15">
        <f t="shared" si="33"/>
        <v>-0.18288691034062343</v>
      </c>
      <c r="J368" s="16"/>
      <c r="K368" s="59">
        <f t="shared" si="34"/>
        <v>25657351.015304424</v>
      </c>
    </row>
    <row r="369" spans="1:11" s="2" customFormat="1" ht="12.75">
      <c r="A369" s="11">
        <v>31.4</v>
      </c>
      <c r="B369" s="12">
        <f t="shared" si="35"/>
        <v>1.4969296480732148</v>
      </c>
      <c r="C369" s="13">
        <v>100</v>
      </c>
      <c r="D369" s="12">
        <v>1000000</v>
      </c>
      <c r="E369" s="13">
        <v>33.54</v>
      </c>
      <c r="F369" s="13">
        <f t="shared" si="31"/>
        <v>1.5800083998320036</v>
      </c>
      <c r="G369" s="12">
        <f t="shared" si="32"/>
        <v>38.0196749759473</v>
      </c>
      <c r="H369" s="14">
        <f t="shared" si="30"/>
        <v>1.210817674393226</v>
      </c>
      <c r="I369" s="15">
        <f t="shared" si="33"/>
        <v>0.21081767439322596</v>
      </c>
      <c r="J369" s="16"/>
      <c r="K369" s="59">
        <f t="shared" si="34"/>
        <v>38019674.9759473</v>
      </c>
    </row>
    <row r="370" spans="1:11" s="2" customFormat="1" ht="12.75">
      <c r="A370" s="11">
        <v>31.4</v>
      </c>
      <c r="B370" s="12">
        <f t="shared" si="35"/>
        <v>1.4969296480732148</v>
      </c>
      <c r="C370" s="13">
        <v>100</v>
      </c>
      <c r="D370" s="12">
        <v>1000000</v>
      </c>
      <c r="E370" s="13">
        <v>33.97</v>
      </c>
      <c r="F370" s="13">
        <f t="shared" si="31"/>
        <v>1.4596108077838446</v>
      </c>
      <c r="G370" s="12">
        <f t="shared" si="32"/>
        <v>28.814481412105433</v>
      </c>
      <c r="H370" s="14">
        <f t="shared" si="30"/>
        <v>0.9176586436976253</v>
      </c>
      <c r="I370" s="15">
        <f t="shared" si="33"/>
        <v>-0.08234135630237471</v>
      </c>
      <c r="J370" s="16"/>
      <c r="K370" s="59">
        <f t="shared" si="34"/>
        <v>28814481.412105434</v>
      </c>
    </row>
    <row r="371" spans="1:11" s="2" customFormat="1" ht="12.75">
      <c r="A371" s="11">
        <v>31.4</v>
      </c>
      <c r="B371" s="12">
        <f t="shared" si="35"/>
        <v>1.4969296480732148</v>
      </c>
      <c r="C371" s="13">
        <v>100</v>
      </c>
      <c r="D371" s="12">
        <v>1000000</v>
      </c>
      <c r="E371" s="13">
        <v>33.74</v>
      </c>
      <c r="F371" s="13">
        <f t="shared" si="31"/>
        <v>1.5240095198096033</v>
      </c>
      <c r="G371" s="12">
        <f t="shared" si="32"/>
        <v>33.420236571905654</v>
      </c>
      <c r="H371" s="14">
        <f t="shared" si="30"/>
        <v>1.0643387443282055</v>
      </c>
      <c r="I371" s="15">
        <f t="shared" si="33"/>
        <v>0.06433874432820552</v>
      </c>
      <c r="J371" s="16"/>
      <c r="K371" s="59">
        <f t="shared" si="34"/>
        <v>33420236.571905654</v>
      </c>
    </row>
    <row r="372" spans="1:11" s="2" customFormat="1" ht="12.75">
      <c r="A372" s="11">
        <v>31.4</v>
      </c>
      <c r="B372" s="12">
        <f t="shared" si="35"/>
        <v>1.4969296480732148</v>
      </c>
      <c r="C372" s="13">
        <v>100</v>
      </c>
      <c r="D372" s="12">
        <v>1000000</v>
      </c>
      <c r="E372" s="13">
        <v>33.78</v>
      </c>
      <c r="F372" s="13">
        <f t="shared" si="31"/>
        <v>1.5128097438051236</v>
      </c>
      <c r="G372" s="12">
        <f t="shared" si="32"/>
        <v>32.569398937064086</v>
      </c>
      <c r="H372" s="14">
        <f t="shared" si="30"/>
        <v>1.0372420043650983</v>
      </c>
      <c r="I372" s="15">
        <f t="shared" si="33"/>
        <v>0.03724200436509828</v>
      </c>
      <c r="J372" s="16"/>
      <c r="K372" s="59">
        <f t="shared" si="34"/>
        <v>32569398.937064085</v>
      </c>
    </row>
    <row r="373" spans="1:11" s="2" customFormat="1" ht="12.75">
      <c r="A373" s="17">
        <v>31.4</v>
      </c>
      <c r="B373" s="18">
        <f t="shared" si="35"/>
        <v>1.4969296480732148</v>
      </c>
      <c r="C373" s="19">
        <v>100</v>
      </c>
      <c r="D373" s="18">
        <v>1000000</v>
      </c>
      <c r="E373" s="19">
        <v>33.53</v>
      </c>
      <c r="F373" s="19">
        <f t="shared" si="31"/>
        <v>1.582808343833123</v>
      </c>
      <c r="G373" s="18">
        <f t="shared" si="32"/>
        <v>38.26558382560687</v>
      </c>
      <c r="H373" s="20">
        <f t="shared" si="30"/>
        <v>1.218649166420601</v>
      </c>
      <c r="I373" s="21">
        <f t="shared" si="33"/>
        <v>0.21864916642060095</v>
      </c>
      <c r="J373" s="22"/>
      <c r="K373" s="59">
        <f t="shared" si="34"/>
        <v>38265583.82560687</v>
      </c>
    </row>
    <row r="374" spans="1:11" s="2" customFormat="1" ht="12.75">
      <c r="A374" s="5">
        <v>31.4</v>
      </c>
      <c r="B374" s="6">
        <f t="shared" si="35"/>
        <v>1.4969296480732148</v>
      </c>
      <c r="C374" s="7">
        <v>90</v>
      </c>
      <c r="D374" s="6">
        <v>1000000</v>
      </c>
      <c r="E374" s="7">
        <v>34.19</v>
      </c>
      <c r="F374" s="7">
        <f t="shared" si="31"/>
        <v>1.3980120397592055</v>
      </c>
      <c r="G374" s="6">
        <f t="shared" si="32"/>
        <v>25.004146786567382</v>
      </c>
      <c r="H374" s="8">
        <f t="shared" si="30"/>
        <v>0.7963104072155218</v>
      </c>
      <c r="I374" s="9">
        <f t="shared" si="33"/>
        <v>-0.20368959278447818</v>
      </c>
      <c r="J374" s="10">
        <f>STDEV(G374:G385)/AVERAGE(G374:G385)</f>
        <v>0.22036204111850852</v>
      </c>
      <c r="K374" s="59">
        <f t="shared" si="34"/>
        <v>25004146.786567383</v>
      </c>
    </row>
    <row r="375" spans="1:11" s="2" customFormat="1" ht="12.75">
      <c r="A375" s="11">
        <v>31.4</v>
      </c>
      <c r="B375" s="12">
        <f t="shared" si="35"/>
        <v>1.4969296480732148</v>
      </c>
      <c r="C375" s="13">
        <v>90</v>
      </c>
      <c r="D375" s="12">
        <v>1000000</v>
      </c>
      <c r="E375" s="13">
        <v>34.23</v>
      </c>
      <c r="F375" s="13">
        <f t="shared" si="31"/>
        <v>1.3868122637547258</v>
      </c>
      <c r="G375" s="12">
        <f t="shared" si="32"/>
        <v>24.367572324643966</v>
      </c>
      <c r="H375" s="14">
        <f t="shared" si="30"/>
        <v>0.7760373351797442</v>
      </c>
      <c r="I375" s="15">
        <f t="shared" si="33"/>
        <v>-0.22396266482025584</v>
      </c>
      <c r="J375" s="16"/>
      <c r="K375" s="59">
        <f t="shared" si="34"/>
        <v>24367572.324643966</v>
      </c>
    </row>
    <row r="376" spans="1:11" s="2" customFormat="1" ht="12.75">
      <c r="A376" s="11">
        <v>31.4</v>
      </c>
      <c r="B376" s="12">
        <f t="shared" si="35"/>
        <v>1.4969296480732148</v>
      </c>
      <c r="C376" s="13">
        <v>90</v>
      </c>
      <c r="D376" s="12">
        <v>1000000</v>
      </c>
      <c r="E376" s="13">
        <v>34.13</v>
      </c>
      <c r="F376" s="13">
        <f t="shared" si="31"/>
        <v>1.414811703765924</v>
      </c>
      <c r="G376" s="12">
        <f t="shared" si="32"/>
        <v>25.990324612748527</v>
      </c>
      <c r="H376" s="14">
        <f t="shared" si="30"/>
        <v>0.8277173443550486</v>
      </c>
      <c r="I376" s="15">
        <f t="shared" si="33"/>
        <v>-0.17228265564495138</v>
      </c>
      <c r="J376" s="16"/>
      <c r="K376" s="59">
        <f t="shared" si="34"/>
        <v>25990324.612748526</v>
      </c>
    </row>
    <row r="377" spans="1:11" s="2" customFormat="1" ht="12.75">
      <c r="A377" s="11">
        <v>31.4</v>
      </c>
      <c r="B377" s="12">
        <f t="shared" si="35"/>
        <v>1.4969296480732148</v>
      </c>
      <c r="C377" s="13">
        <v>90</v>
      </c>
      <c r="D377" s="12">
        <v>1000000</v>
      </c>
      <c r="E377" s="13">
        <v>33.67</v>
      </c>
      <c r="F377" s="13">
        <f t="shared" si="31"/>
        <v>1.543609127817443</v>
      </c>
      <c r="G377" s="12">
        <f t="shared" si="32"/>
        <v>34.963035230811286</v>
      </c>
      <c r="H377" s="14">
        <f t="shared" si="30"/>
        <v>1.1134724595799774</v>
      </c>
      <c r="I377" s="15">
        <f t="shared" si="33"/>
        <v>0.11347245957997742</v>
      </c>
      <c r="J377" s="16"/>
      <c r="K377" s="59">
        <f t="shared" si="34"/>
        <v>34963035.23081128</v>
      </c>
    </row>
    <row r="378" spans="1:11" s="2" customFormat="1" ht="12.75">
      <c r="A378" s="11">
        <v>31.4</v>
      </c>
      <c r="B378" s="12">
        <f t="shared" si="35"/>
        <v>1.4969296480732148</v>
      </c>
      <c r="C378" s="13">
        <v>90</v>
      </c>
      <c r="D378" s="12">
        <v>1000000</v>
      </c>
      <c r="E378" s="13">
        <v>34.29</v>
      </c>
      <c r="F378" s="13">
        <f t="shared" si="31"/>
        <v>1.3700125997480053</v>
      </c>
      <c r="G378" s="12">
        <f t="shared" si="32"/>
        <v>23.442968270539737</v>
      </c>
      <c r="H378" s="14">
        <f t="shared" si="30"/>
        <v>0.746591346195533</v>
      </c>
      <c r="I378" s="15">
        <f t="shared" si="33"/>
        <v>-0.253408653804467</v>
      </c>
      <c r="J378" s="16"/>
      <c r="K378" s="59">
        <f t="shared" si="34"/>
        <v>23442968.27053974</v>
      </c>
    </row>
    <row r="379" spans="1:11" s="2" customFormat="1" ht="12.75">
      <c r="A379" s="11">
        <v>31.4</v>
      </c>
      <c r="B379" s="12">
        <f t="shared" si="35"/>
        <v>1.4969296480732148</v>
      </c>
      <c r="C379" s="13">
        <v>90</v>
      </c>
      <c r="D379" s="12">
        <v>1000000</v>
      </c>
      <c r="E379" s="13">
        <v>34.48</v>
      </c>
      <c r="F379" s="13">
        <f t="shared" si="31"/>
        <v>1.3168136637267263</v>
      </c>
      <c r="G379" s="12">
        <f t="shared" si="32"/>
        <v>20.740234561323966</v>
      </c>
      <c r="H379" s="14">
        <f t="shared" si="30"/>
        <v>0.6605170242459862</v>
      </c>
      <c r="I379" s="15">
        <f t="shared" si="33"/>
        <v>-0.33948297575401376</v>
      </c>
      <c r="J379" s="16"/>
      <c r="K379" s="59">
        <f t="shared" si="34"/>
        <v>20740234.561323967</v>
      </c>
    </row>
    <row r="380" spans="1:11" s="2" customFormat="1" ht="12.75">
      <c r="A380" s="11">
        <v>31.4</v>
      </c>
      <c r="B380" s="12">
        <f t="shared" si="35"/>
        <v>1.4969296480732148</v>
      </c>
      <c r="C380" s="13">
        <v>90</v>
      </c>
      <c r="D380" s="12">
        <v>1000000</v>
      </c>
      <c r="E380" s="13">
        <v>33.65</v>
      </c>
      <c r="F380" s="13">
        <f t="shared" si="31"/>
        <v>1.549209015819684</v>
      </c>
      <c r="G380" s="12">
        <f t="shared" si="32"/>
        <v>35.41677527636113</v>
      </c>
      <c r="H380" s="14">
        <f t="shared" si="30"/>
        <v>1.1279227795019469</v>
      </c>
      <c r="I380" s="15">
        <f t="shared" si="33"/>
        <v>0.12792277950194686</v>
      </c>
      <c r="J380" s="16"/>
      <c r="K380" s="59">
        <f t="shared" si="34"/>
        <v>35416775.27636113</v>
      </c>
    </row>
    <row r="381" spans="1:11" s="2" customFormat="1" ht="12.75">
      <c r="A381" s="11">
        <v>31.4</v>
      </c>
      <c r="B381" s="12">
        <f t="shared" si="35"/>
        <v>1.4969296480732148</v>
      </c>
      <c r="C381" s="13">
        <v>90</v>
      </c>
      <c r="D381" s="12">
        <v>1000000</v>
      </c>
      <c r="E381" s="13">
        <v>33.65</v>
      </c>
      <c r="F381" s="13">
        <f t="shared" si="31"/>
        <v>1.549209015819684</v>
      </c>
      <c r="G381" s="12">
        <f t="shared" si="32"/>
        <v>35.41677527636113</v>
      </c>
      <c r="H381" s="14">
        <f t="shared" si="30"/>
        <v>1.1279227795019469</v>
      </c>
      <c r="I381" s="15">
        <f t="shared" si="33"/>
        <v>0.12792277950194686</v>
      </c>
      <c r="J381" s="16"/>
      <c r="K381" s="59">
        <f t="shared" si="34"/>
        <v>35416775.27636113</v>
      </c>
    </row>
    <row r="382" spans="1:11" s="2" customFormat="1" ht="12.75">
      <c r="A382" s="11">
        <v>31.4</v>
      </c>
      <c r="B382" s="12">
        <f t="shared" si="35"/>
        <v>1.4969296480732148</v>
      </c>
      <c r="C382" s="13">
        <v>90</v>
      </c>
      <c r="D382" s="12">
        <v>1000000</v>
      </c>
      <c r="E382" s="13">
        <v>34.15</v>
      </c>
      <c r="F382" s="13">
        <f t="shared" si="31"/>
        <v>1.409211815763685</v>
      </c>
      <c r="G382" s="12">
        <f t="shared" si="32"/>
        <v>25.657351015304425</v>
      </c>
      <c r="H382" s="14">
        <f t="shared" si="30"/>
        <v>0.8171130896593766</v>
      </c>
      <c r="I382" s="15">
        <f t="shared" si="33"/>
        <v>-0.18288691034062343</v>
      </c>
      <c r="J382" s="16"/>
      <c r="K382" s="59">
        <f t="shared" si="34"/>
        <v>25657351.015304424</v>
      </c>
    </row>
    <row r="383" spans="1:11" s="2" customFormat="1" ht="12.75">
      <c r="A383" s="11">
        <v>31.4</v>
      </c>
      <c r="B383" s="12">
        <f t="shared" si="35"/>
        <v>1.4969296480732148</v>
      </c>
      <c r="C383" s="13">
        <v>90</v>
      </c>
      <c r="D383" s="12">
        <v>1000000</v>
      </c>
      <c r="E383" s="13">
        <v>34.5</v>
      </c>
      <c r="F383" s="13">
        <f t="shared" si="31"/>
        <v>1.3112137757244855</v>
      </c>
      <c r="G383" s="12">
        <f t="shared" si="32"/>
        <v>20.474522200412046</v>
      </c>
      <c r="H383" s="14">
        <f t="shared" si="30"/>
        <v>0.6520548471468804</v>
      </c>
      <c r="I383" s="15">
        <f t="shared" si="33"/>
        <v>-0.34794515285311955</v>
      </c>
      <c r="J383" s="16"/>
      <c r="K383" s="59">
        <f t="shared" si="34"/>
        <v>20474522.200412046</v>
      </c>
    </row>
    <row r="384" spans="1:11" s="2" customFormat="1" ht="12.75">
      <c r="A384" s="11">
        <v>31.4</v>
      </c>
      <c r="B384" s="12">
        <f t="shared" si="35"/>
        <v>1.4969296480732148</v>
      </c>
      <c r="C384" s="13">
        <v>90</v>
      </c>
      <c r="D384" s="12">
        <v>1000000</v>
      </c>
      <c r="E384" s="13">
        <v>34.5</v>
      </c>
      <c r="F384" s="13">
        <f t="shared" si="31"/>
        <v>1.3112137757244855</v>
      </c>
      <c r="G384" s="12">
        <f t="shared" si="32"/>
        <v>20.474522200412046</v>
      </c>
      <c r="H384" s="14">
        <f t="shared" si="30"/>
        <v>0.6520548471468804</v>
      </c>
      <c r="I384" s="15">
        <f t="shared" si="33"/>
        <v>-0.34794515285311955</v>
      </c>
      <c r="J384" s="16"/>
      <c r="K384" s="59">
        <f t="shared" si="34"/>
        <v>20474522.200412046</v>
      </c>
    </row>
    <row r="385" spans="1:11" s="2" customFormat="1" ht="12.75">
      <c r="A385" s="17">
        <v>31.4</v>
      </c>
      <c r="B385" s="18">
        <f t="shared" si="35"/>
        <v>1.4969296480732148</v>
      </c>
      <c r="C385" s="19">
        <v>90</v>
      </c>
      <c r="D385" s="18">
        <v>1000000</v>
      </c>
      <c r="E385" s="19">
        <v>33.76</v>
      </c>
      <c r="F385" s="19">
        <f t="shared" si="31"/>
        <v>1.5184096318073643</v>
      </c>
      <c r="G385" s="18">
        <f t="shared" si="32"/>
        <v>32.99207507086298</v>
      </c>
      <c r="H385" s="20">
        <f t="shared" si="30"/>
        <v>1.05070302773449</v>
      </c>
      <c r="I385" s="21">
        <f t="shared" si="33"/>
        <v>0.05070302773448998</v>
      </c>
      <c r="J385" s="22"/>
      <c r="K385" s="59">
        <f t="shared" si="34"/>
        <v>32992075.070862982</v>
      </c>
    </row>
    <row r="386" spans="1:11" s="2" customFormat="1" ht="12.75">
      <c r="A386" s="5">
        <v>31.4</v>
      </c>
      <c r="B386" s="6">
        <f>LOG10(A386)</f>
        <v>1.4969296480732148</v>
      </c>
      <c r="C386" s="7">
        <v>80</v>
      </c>
      <c r="D386" s="6">
        <v>1000000</v>
      </c>
      <c r="E386" s="7">
        <v>33.83</v>
      </c>
      <c r="F386" s="7">
        <f t="shared" si="31"/>
        <v>1.4988100237995245</v>
      </c>
      <c r="G386" s="6">
        <f t="shared" si="32"/>
        <v>31.53624811425524</v>
      </c>
      <c r="H386" s="8">
        <f aca="true" t="shared" si="36" ref="H386:H421">G386/A386</f>
        <v>1.0043391119189566</v>
      </c>
      <c r="I386" s="9">
        <f t="shared" si="33"/>
        <v>0.00433911191895664</v>
      </c>
      <c r="J386" s="10">
        <f>STDEV(G386:G397)/AVERAGE(G386:G397)</f>
        <v>0.3158471061068246</v>
      </c>
      <c r="K386" s="59">
        <f t="shared" si="34"/>
        <v>31536248.114255242</v>
      </c>
    </row>
    <row r="387" spans="1:11" s="2" customFormat="1" ht="12.75">
      <c r="A387" s="11">
        <v>31.4</v>
      </c>
      <c r="B387" s="12">
        <f aca="true" t="shared" si="37" ref="B387:B421">LOG10(A387)</f>
        <v>1.4969296480732148</v>
      </c>
      <c r="C387" s="13">
        <v>80</v>
      </c>
      <c r="D387" s="12">
        <v>1000000</v>
      </c>
      <c r="E387" s="13">
        <v>34.58</v>
      </c>
      <c r="F387" s="13">
        <f aca="true" t="shared" si="38" ref="F387:F421">(E387-39.183)/-3.5715</f>
        <v>1.2888142237155262</v>
      </c>
      <c r="G387" s="12">
        <f aca="true" t="shared" si="39" ref="G387:G421">10^F387</f>
        <v>19.445281012582715</v>
      </c>
      <c r="H387" s="14">
        <f t="shared" si="36"/>
        <v>0.6192764653688763</v>
      </c>
      <c r="I387" s="15">
        <f aca="true" t="shared" si="40" ref="I387:I421">H387-1</f>
        <v>-0.38072353463112374</v>
      </c>
      <c r="J387" s="16"/>
      <c r="K387" s="59">
        <f aca="true" t="shared" si="41" ref="K387:K421">G387*D387</f>
        <v>19445281.012582716</v>
      </c>
    </row>
    <row r="388" spans="1:11" s="2" customFormat="1" ht="12.75">
      <c r="A388" s="11">
        <v>31.4</v>
      </c>
      <c r="B388" s="12">
        <f t="shared" si="37"/>
        <v>1.4969296480732148</v>
      </c>
      <c r="C388" s="13">
        <v>80</v>
      </c>
      <c r="D388" s="12">
        <v>1000000</v>
      </c>
      <c r="E388" s="13">
        <v>33.73</v>
      </c>
      <c r="F388" s="13">
        <f t="shared" si="38"/>
        <v>1.5268094638107246</v>
      </c>
      <c r="G388" s="12">
        <f t="shared" si="39"/>
        <v>33.63639654528661</v>
      </c>
      <c r="H388" s="14">
        <f t="shared" si="36"/>
        <v>1.0712228199135863</v>
      </c>
      <c r="I388" s="15">
        <f t="shared" si="40"/>
        <v>0.07122281991358625</v>
      </c>
      <c r="J388" s="16"/>
      <c r="K388" s="59">
        <f t="shared" si="41"/>
        <v>33636396.54528661</v>
      </c>
    </row>
    <row r="389" spans="1:11" s="2" customFormat="1" ht="12.75">
      <c r="A389" s="11">
        <v>31.4</v>
      </c>
      <c r="B389" s="12">
        <f t="shared" si="37"/>
        <v>1.4969296480732148</v>
      </c>
      <c r="C389" s="13">
        <v>80</v>
      </c>
      <c r="D389" s="12">
        <v>1000000</v>
      </c>
      <c r="E389" s="13">
        <v>34.57</v>
      </c>
      <c r="F389" s="13">
        <f t="shared" si="38"/>
        <v>1.2916141677166455</v>
      </c>
      <c r="G389" s="12">
        <f t="shared" si="39"/>
        <v>19.5710518585496</v>
      </c>
      <c r="H389" s="14">
        <f t="shared" si="36"/>
        <v>0.6232819063232357</v>
      </c>
      <c r="I389" s="15">
        <f t="shared" si="40"/>
        <v>-0.37671809367676434</v>
      </c>
      <c r="J389" s="16"/>
      <c r="K389" s="59">
        <f t="shared" si="41"/>
        <v>19571051.8585496</v>
      </c>
    </row>
    <row r="390" spans="1:11" s="2" customFormat="1" ht="12.75">
      <c r="A390" s="11">
        <v>31.4</v>
      </c>
      <c r="B390" s="12">
        <f t="shared" si="37"/>
        <v>1.4969296480732148</v>
      </c>
      <c r="C390" s="13">
        <v>80</v>
      </c>
      <c r="D390" s="12">
        <v>1000000</v>
      </c>
      <c r="E390" s="13">
        <v>34.55</v>
      </c>
      <c r="F390" s="13">
        <f t="shared" si="38"/>
        <v>1.2972140557188865</v>
      </c>
      <c r="G390" s="12">
        <f t="shared" si="39"/>
        <v>19.82503924560377</v>
      </c>
      <c r="H390" s="14">
        <f t="shared" si="36"/>
        <v>0.631370676611585</v>
      </c>
      <c r="I390" s="15">
        <f t="shared" si="40"/>
        <v>-0.36862932338841503</v>
      </c>
      <c r="J390" s="16"/>
      <c r="K390" s="59">
        <f t="shared" si="41"/>
        <v>19825039.24560377</v>
      </c>
    </row>
    <row r="391" spans="1:11" s="2" customFormat="1" ht="12.75">
      <c r="A391" s="11">
        <v>31.4</v>
      </c>
      <c r="B391" s="12">
        <f t="shared" si="37"/>
        <v>1.4969296480732148</v>
      </c>
      <c r="C391" s="13">
        <v>80</v>
      </c>
      <c r="D391" s="12">
        <v>1000000</v>
      </c>
      <c r="E391" s="13">
        <v>33.56</v>
      </c>
      <c r="F391" s="13">
        <f t="shared" si="38"/>
        <v>1.5744085118297628</v>
      </c>
      <c r="G391" s="12">
        <f t="shared" si="39"/>
        <v>37.532588025744644</v>
      </c>
      <c r="H391" s="14">
        <f t="shared" si="36"/>
        <v>1.1953053511383644</v>
      </c>
      <c r="I391" s="15">
        <f t="shared" si="40"/>
        <v>0.19530535113836445</v>
      </c>
      <c r="J391" s="16"/>
      <c r="K391" s="59">
        <f t="shared" si="41"/>
        <v>37532588.02574465</v>
      </c>
    </row>
    <row r="392" spans="1:11" s="2" customFormat="1" ht="12.75">
      <c r="A392" s="11">
        <v>31.4</v>
      </c>
      <c r="B392" s="12">
        <f t="shared" si="37"/>
        <v>1.4969296480732148</v>
      </c>
      <c r="C392" s="13">
        <v>80</v>
      </c>
      <c r="D392" s="12">
        <v>1000000</v>
      </c>
      <c r="E392" s="13">
        <v>34.68</v>
      </c>
      <c r="F392" s="13">
        <f t="shared" si="38"/>
        <v>1.260814783704326</v>
      </c>
      <c r="G392" s="12">
        <f t="shared" si="39"/>
        <v>18.231180199061935</v>
      </c>
      <c r="H392" s="14">
        <f t="shared" si="36"/>
        <v>0.5806108343650298</v>
      </c>
      <c r="I392" s="15">
        <f t="shared" si="40"/>
        <v>-0.4193891656349702</v>
      </c>
      <c r="J392" s="16"/>
      <c r="K392" s="59">
        <f t="shared" si="41"/>
        <v>18231180.199061934</v>
      </c>
    </row>
    <row r="393" spans="1:11" s="2" customFormat="1" ht="12.75">
      <c r="A393" s="11">
        <v>31.4</v>
      </c>
      <c r="B393" s="12">
        <f t="shared" si="37"/>
        <v>1.4969296480732148</v>
      </c>
      <c r="C393" s="13">
        <v>80</v>
      </c>
      <c r="D393" s="12">
        <v>1000000</v>
      </c>
      <c r="E393" s="13">
        <v>34.84</v>
      </c>
      <c r="F393" s="13">
        <f t="shared" si="38"/>
        <v>1.2160156796864052</v>
      </c>
      <c r="G393" s="12">
        <f t="shared" si="39"/>
        <v>16.444310923745</v>
      </c>
      <c r="H393" s="14">
        <f t="shared" si="36"/>
        <v>0.5237041695460192</v>
      </c>
      <c r="I393" s="15">
        <f t="shared" si="40"/>
        <v>-0.47629583045398083</v>
      </c>
      <c r="J393" s="16"/>
      <c r="K393" s="59">
        <f t="shared" si="41"/>
        <v>16444310.923745</v>
      </c>
    </row>
    <row r="394" spans="1:11" s="2" customFormat="1" ht="12.75">
      <c r="A394" s="11">
        <v>31.4</v>
      </c>
      <c r="B394" s="12">
        <f t="shared" si="37"/>
        <v>1.4969296480732148</v>
      </c>
      <c r="C394" s="13">
        <v>80</v>
      </c>
      <c r="D394" s="12">
        <v>1000000</v>
      </c>
      <c r="E394" s="13">
        <v>34.51</v>
      </c>
      <c r="F394" s="13">
        <f t="shared" si="38"/>
        <v>1.308413831723366</v>
      </c>
      <c r="G394" s="12">
        <f t="shared" si="39"/>
        <v>20.342945318570155</v>
      </c>
      <c r="H394" s="14">
        <f t="shared" si="36"/>
        <v>0.6478645005914062</v>
      </c>
      <c r="I394" s="15">
        <f t="shared" si="40"/>
        <v>-0.3521354994085938</v>
      </c>
      <c r="J394" s="16"/>
      <c r="K394" s="59">
        <f t="shared" si="41"/>
        <v>20342945.318570156</v>
      </c>
    </row>
    <row r="395" spans="1:11" s="2" customFormat="1" ht="12.75">
      <c r="A395" s="11">
        <v>31.4</v>
      </c>
      <c r="B395" s="12">
        <f t="shared" si="37"/>
        <v>1.4969296480732148</v>
      </c>
      <c r="C395" s="13">
        <v>80</v>
      </c>
      <c r="D395" s="12">
        <v>1000000</v>
      </c>
      <c r="E395" s="13">
        <v>35.02</v>
      </c>
      <c r="F395" s="13">
        <f t="shared" si="38"/>
        <v>1.1656166876662457</v>
      </c>
      <c r="G395" s="12">
        <f t="shared" si="39"/>
        <v>14.642549055145443</v>
      </c>
      <c r="H395" s="14">
        <f t="shared" si="36"/>
        <v>0.46632321831673385</v>
      </c>
      <c r="I395" s="15">
        <f t="shared" si="40"/>
        <v>-0.5336767816832662</v>
      </c>
      <c r="J395" s="16"/>
      <c r="K395" s="59">
        <f t="shared" si="41"/>
        <v>14642549.055145442</v>
      </c>
    </row>
    <row r="396" spans="1:11" s="2" customFormat="1" ht="12.75">
      <c r="A396" s="11">
        <v>31.4</v>
      </c>
      <c r="B396" s="12">
        <f t="shared" si="37"/>
        <v>1.4969296480732148</v>
      </c>
      <c r="C396" s="13">
        <v>80</v>
      </c>
      <c r="D396" s="12">
        <v>1000000</v>
      </c>
      <c r="E396" s="13">
        <v>33.89</v>
      </c>
      <c r="F396" s="13">
        <f t="shared" si="38"/>
        <v>1.482010359792804</v>
      </c>
      <c r="G396" s="12">
        <f t="shared" si="39"/>
        <v>30.339635564215214</v>
      </c>
      <c r="H396" s="14">
        <f t="shared" si="36"/>
        <v>0.9662304319813763</v>
      </c>
      <c r="I396" s="15">
        <f t="shared" si="40"/>
        <v>-0.03376956801862374</v>
      </c>
      <c r="J396" s="16"/>
      <c r="K396" s="59">
        <f t="shared" si="41"/>
        <v>30339635.564215213</v>
      </c>
    </row>
    <row r="397" spans="1:11" s="2" customFormat="1" ht="12.75">
      <c r="A397" s="17">
        <v>31.4</v>
      </c>
      <c r="B397" s="18">
        <f t="shared" si="37"/>
        <v>1.4969296480732148</v>
      </c>
      <c r="C397" s="19">
        <v>80</v>
      </c>
      <c r="D397" s="18">
        <v>1000000</v>
      </c>
      <c r="E397" s="19">
        <v>34.25</v>
      </c>
      <c r="F397" s="19">
        <f t="shared" si="38"/>
        <v>1.381212375752485</v>
      </c>
      <c r="G397" s="18">
        <f t="shared" si="39"/>
        <v>24.05538852783448</v>
      </c>
      <c r="H397" s="20">
        <f t="shared" si="36"/>
        <v>0.7660951760456841</v>
      </c>
      <c r="I397" s="21">
        <f t="shared" si="40"/>
        <v>-0.2339048239543159</v>
      </c>
      <c r="J397" s="22"/>
      <c r="K397" s="59">
        <f t="shared" si="41"/>
        <v>24055388.527834482</v>
      </c>
    </row>
    <row r="398" spans="1:11" s="2" customFormat="1" ht="12.75">
      <c r="A398" s="5">
        <v>31.4</v>
      </c>
      <c r="B398" s="6">
        <f t="shared" si="37"/>
        <v>1.4969296480732148</v>
      </c>
      <c r="C398" s="7">
        <v>70</v>
      </c>
      <c r="D398" s="6">
        <v>1000000</v>
      </c>
      <c r="E398" s="7">
        <v>34.04</v>
      </c>
      <c r="F398" s="7">
        <f t="shared" si="38"/>
        <v>1.4400111997760048</v>
      </c>
      <c r="G398" s="6">
        <f t="shared" si="39"/>
        <v>27.542997315081685</v>
      </c>
      <c r="H398" s="8">
        <f t="shared" si="36"/>
        <v>0.8771655195885887</v>
      </c>
      <c r="I398" s="9">
        <f t="shared" si="40"/>
        <v>-0.12283448041141132</v>
      </c>
      <c r="J398" s="10">
        <f>STDEV(G398:G409)/AVERAGE(G398:G409)</f>
        <v>0.2590627901218336</v>
      </c>
      <c r="K398" s="59">
        <f t="shared" si="41"/>
        <v>27542997.315081686</v>
      </c>
    </row>
    <row r="399" spans="1:11" s="2" customFormat="1" ht="12.75">
      <c r="A399" s="11">
        <v>31.4</v>
      </c>
      <c r="B399" s="12">
        <f t="shared" si="37"/>
        <v>1.4969296480732148</v>
      </c>
      <c r="C399" s="13">
        <v>70</v>
      </c>
      <c r="D399" s="12">
        <v>1000000</v>
      </c>
      <c r="E399" s="13">
        <v>33.87</v>
      </c>
      <c r="F399" s="13">
        <f t="shared" si="38"/>
        <v>1.4876102477950448</v>
      </c>
      <c r="G399" s="12">
        <f t="shared" si="39"/>
        <v>30.7333744811025</v>
      </c>
      <c r="H399" s="14">
        <f t="shared" si="36"/>
        <v>0.9787698879332007</v>
      </c>
      <c r="I399" s="15">
        <f t="shared" si="40"/>
        <v>-0.021230112066799256</v>
      </c>
      <c r="J399" s="16"/>
      <c r="K399" s="59">
        <f t="shared" si="41"/>
        <v>30733374.4811025</v>
      </c>
    </row>
    <row r="400" spans="1:11" s="2" customFormat="1" ht="12.75">
      <c r="A400" s="11">
        <v>31.4</v>
      </c>
      <c r="B400" s="12">
        <f t="shared" si="37"/>
        <v>1.4969296480732148</v>
      </c>
      <c r="C400" s="13">
        <v>70</v>
      </c>
      <c r="D400" s="12">
        <v>1000000</v>
      </c>
      <c r="E400" s="13">
        <v>34.6</v>
      </c>
      <c r="F400" s="13">
        <f t="shared" si="38"/>
        <v>1.2832143357132852</v>
      </c>
      <c r="G400" s="12">
        <f t="shared" si="39"/>
        <v>19.19615887699778</v>
      </c>
      <c r="H400" s="14">
        <f t="shared" si="36"/>
        <v>0.6113426393948338</v>
      </c>
      <c r="I400" s="15">
        <f t="shared" si="40"/>
        <v>-0.3886573606051662</v>
      </c>
      <c r="J400" s="16"/>
      <c r="K400" s="59">
        <f t="shared" si="41"/>
        <v>19196158.87699778</v>
      </c>
    </row>
    <row r="401" spans="1:11" s="2" customFormat="1" ht="12.75">
      <c r="A401" s="11">
        <v>31.4</v>
      </c>
      <c r="B401" s="12">
        <f t="shared" si="37"/>
        <v>1.4969296480732148</v>
      </c>
      <c r="C401" s="13">
        <v>70</v>
      </c>
      <c r="D401" s="12">
        <v>1000000</v>
      </c>
      <c r="E401" s="13">
        <v>33.91</v>
      </c>
      <c r="F401" s="13">
        <f t="shared" si="38"/>
        <v>1.476410471790565</v>
      </c>
      <c r="G401" s="12">
        <f t="shared" si="39"/>
        <v>29.95094101155061</v>
      </c>
      <c r="H401" s="14">
        <f t="shared" si="36"/>
        <v>0.9538516245716756</v>
      </c>
      <c r="I401" s="15">
        <f t="shared" si="40"/>
        <v>-0.046148375428324395</v>
      </c>
      <c r="J401" s="16"/>
      <c r="K401" s="59">
        <f t="shared" si="41"/>
        <v>29950941.011550613</v>
      </c>
    </row>
    <row r="402" spans="1:11" s="2" customFormat="1" ht="12.75">
      <c r="A402" s="11">
        <v>31.4</v>
      </c>
      <c r="B402" s="12">
        <f t="shared" si="37"/>
        <v>1.4969296480732148</v>
      </c>
      <c r="C402" s="13">
        <v>70</v>
      </c>
      <c r="D402" s="12">
        <v>1000000</v>
      </c>
      <c r="E402" s="13">
        <v>34.07</v>
      </c>
      <c r="F402" s="13">
        <f t="shared" si="38"/>
        <v>1.4316113677726445</v>
      </c>
      <c r="G402" s="12">
        <f t="shared" si="39"/>
        <v>27.015397855484228</v>
      </c>
      <c r="H402" s="14">
        <f t="shared" si="36"/>
        <v>0.8603629890281601</v>
      </c>
      <c r="I402" s="15">
        <f t="shared" si="40"/>
        <v>-0.1396370109718399</v>
      </c>
      <c r="J402" s="16"/>
      <c r="K402" s="59">
        <f t="shared" si="41"/>
        <v>27015397.85548423</v>
      </c>
    </row>
    <row r="403" spans="1:11" s="2" customFormat="1" ht="12.75">
      <c r="A403" s="11">
        <v>31.4</v>
      </c>
      <c r="B403" s="12">
        <f t="shared" si="37"/>
        <v>1.4969296480732148</v>
      </c>
      <c r="C403" s="13">
        <v>70</v>
      </c>
      <c r="D403" s="12">
        <v>1000000</v>
      </c>
      <c r="E403" s="13">
        <v>33.95</v>
      </c>
      <c r="F403" s="13">
        <f t="shared" si="38"/>
        <v>1.4652106957860835</v>
      </c>
      <c r="G403" s="12">
        <f t="shared" si="39"/>
        <v>29.188427324469973</v>
      </c>
      <c r="H403" s="14">
        <f t="shared" si="36"/>
        <v>0.9295677491869418</v>
      </c>
      <c r="I403" s="15">
        <f t="shared" si="40"/>
        <v>-0.07043225081305815</v>
      </c>
      <c r="J403" s="16"/>
      <c r="K403" s="59">
        <f t="shared" si="41"/>
        <v>29188427.324469972</v>
      </c>
    </row>
    <row r="404" spans="1:11" s="2" customFormat="1" ht="12.75">
      <c r="A404" s="11">
        <v>31.4</v>
      </c>
      <c r="B404" s="12">
        <f t="shared" si="37"/>
        <v>1.4969296480732148</v>
      </c>
      <c r="C404" s="13">
        <v>70</v>
      </c>
      <c r="D404" s="12">
        <v>1000000</v>
      </c>
      <c r="E404" s="13">
        <v>34.96</v>
      </c>
      <c r="F404" s="13">
        <f t="shared" si="38"/>
        <v>1.1824163516729662</v>
      </c>
      <c r="G404" s="12">
        <f t="shared" si="39"/>
        <v>15.220059550513094</v>
      </c>
      <c r="H404" s="14">
        <f t="shared" si="36"/>
        <v>0.4847152723093342</v>
      </c>
      <c r="I404" s="15">
        <f t="shared" si="40"/>
        <v>-0.5152847276906658</v>
      </c>
      <c r="J404" s="16"/>
      <c r="K404" s="59">
        <f t="shared" si="41"/>
        <v>15220059.550513094</v>
      </c>
    </row>
    <row r="405" spans="1:11" s="2" customFormat="1" ht="12.75">
      <c r="A405" s="11">
        <v>31.4</v>
      </c>
      <c r="B405" s="12">
        <f t="shared" si="37"/>
        <v>1.4969296480732148</v>
      </c>
      <c r="C405" s="13">
        <v>70</v>
      </c>
      <c r="D405" s="12">
        <v>1000000</v>
      </c>
      <c r="E405" s="13">
        <v>34.95</v>
      </c>
      <c r="F405" s="13">
        <f t="shared" si="38"/>
        <v>1.1852162956740857</v>
      </c>
      <c r="G405" s="12">
        <f t="shared" si="39"/>
        <v>15.318501931679812</v>
      </c>
      <c r="H405" s="14">
        <f t="shared" si="36"/>
        <v>0.48785037998980296</v>
      </c>
      <c r="I405" s="15">
        <f t="shared" si="40"/>
        <v>-0.512149620010197</v>
      </c>
      <c r="J405" s="16"/>
      <c r="K405" s="59">
        <f t="shared" si="41"/>
        <v>15318501.931679811</v>
      </c>
    </row>
    <row r="406" spans="1:11" s="2" customFormat="1" ht="12.75">
      <c r="A406" s="11">
        <v>31.4</v>
      </c>
      <c r="B406" s="12">
        <f t="shared" si="37"/>
        <v>1.4969296480732148</v>
      </c>
      <c r="C406" s="13">
        <v>70</v>
      </c>
      <c r="D406" s="12">
        <v>1000000</v>
      </c>
      <c r="E406" s="13">
        <v>34.95</v>
      </c>
      <c r="F406" s="13">
        <f t="shared" si="38"/>
        <v>1.1852162956740857</v>
      </c>
      <c r="G406" s="12">
        <f t="shared" si="39"/>
        <v>15.318501931679812</v>
      </c>
      <c r="H406" s="14">
        <f t="shared" si="36"/>
        <v>0.48785037998980296</v>
      </c>
      <c r="I406" s="15">
        <f t="shared" si="40"/>
        <v>-0.512149620010197</v>
      </c>
      <c r="J406" s="16"/>
      <c r="K406" s="59">
        <f t="shared" si="41"/>
        <v>15318501.931679811</v>
      </c>
    </row>
    <row r="407" spans="1:11" s="2" customFormat="1" ht="12.75">
      <c r="A407" s="11">
        <v>31.4</v>
      </c>
      <c r="B407" s="12">
        <f t="shared" si="37"/>
        <v>1.4969296480732148</v>
      </c>
      <c r="C407" s="13">
        <v>70</v>
      </c>
      <c r="D407" s="12">
        <v>1000000</v>
      </c>
      <c r="E407" s="13">
        <v>34.19</v>
      </c>
      <c r="F407" s="13">
        <f t="shared" si="38"/>
        <v>1.3980120397592055</v>
      </c>
      <c r="G407" s="12">
        <f t="shared" si="39"/>
        <v>25.004146786567382</v>
      </c>
      <c r="H407" s="14">
        <f t="shared" si="36"/>
        <v>0.7963104072155218</v>
      </c>
      <c r="I407" s="15">
        <f t="shared" si="40"/>
        <v>-0.20368959278447818</v>
      </c>
      <c r="J407" s="16"/>
      <c r="K407" s="59">
        <f t="shared" si="41"/>
        <v>25004146.786567383</v>
      </c>
    </row>
    <row r="408" spans="1:11" s="2" customFormat="1" ht="12.75">
      <c r="A408" s="11">
        <v>31.4</v>
      </c>
      <c r="B408" s="12">
        <f t="shared" si="37"/>
        <v>1.4969296480732148</v>
      </c>
      <c r="C408" s="13">
        <v>70</v>
      </c>
      <c r="D408" s="12">
        <v>1000000</v>
      </c>
      <c r="E408" s="13">
        <v>34.44</v>
      </c>
      <c r="F408" s="13">
        <f t="shared" si="38"/>
        <v>1.328013439731206</v>
      </c>
      <c r="G408" s="12">
        <f t="shared" si="39"/>
        <v>21.282049046581</v>
      </c>
      <c r="H408" s="14">
        <f t="shared" si="36"/>
        <v>0.6777722626299683</v>
      </c>
      <c r="I408" s="15">
        <f t="shared" si="40"/>
        <v>-0.32222773737003174</v>
      </c>
      <c r="J408" s="16"/>
      <c r="K408" s="59">
        <f t="shared" si="41"/>
        <v>21282049.046581</v>
      </c>
    </row>
    <row r="409" spans="1:11" s="2" customFormat="1" ht="12.75">
      <c r="A409" s="17">
        <v>31.4</v>
      </c>
      <c r="B409" s="18">
        <f t="shared" si="37"/>
        <v>1.4969296480732148</v>
      </c>
      <c r="C409" s="19">
        <v>70</v>
      </c>
      <c r="D409" s="18">
        <v>1000000</v>
      </c>
      <c r="E409" s="19">
        <v>33.94</v>
      </c>
      <c r="F409" s="19">
        <f t="shared" si="38"/>
        <v>1.4680106397872048</v>
      </c>
      <c r="G409" s="18">
        <f t="shared" si="39"/>
        <v>29.37721622367224</v>
      </c>
      <c r="H409" s="20">
        <f t="shared" si="36"/>
        <v>0.9355801345118547</v>
      </c>
      <c r="I409" s="21">
        <f t="shared" si="40"/>
        <v>-0.06441986548814527</v>
      </c>
      <c r="J409" s="22"/>
      <c r="K409" s="59">
        <f t="shared" si="41"/>
        <v>29377216.223672237</v>
      </c>
    </row>
    <row r="410" spans="1:11" s="2" customFormat="1" ht="12.75">
      <c r="A410" s="5">
        <v>31.4</v>
      </c>
      <c r="B410" s="6">
        <f t="shared" si="37"/>
        <v>1.4969296480732148</v>
      </c>
      <c r="C410" s="7">
        <v>60</v>
      </c>
      <c r="D410" s="6">
        <v>1000000</v>
      </c>
      <c r="E410" s="7">
        <v>33.93</v>
      </c>
      <c r="F410" s="7">
        <f t="shared" si="38"/>
        <v>1.4708105837883243</v>
      </c>
      <c r="G410" s="6">
        <f t="shared" si="39"/>
        <v>29.56722619751694</v>
      </c>
      <c r="H410" s="8">
        <f t="shared" si="36"/>
        <v>0.9416314075642338</v>
      </c>
      <c r="I410" s="9">
        <f t="shared" si="40"/>
        <v>-0.0583685924357662</v>
      </c>
      <c r="J410" s="10">
        <f>STDEV(G410:G421)/AVERAGE(G410:G421)</f>
        <v>0.5425071483512138</v>
      </c>
      <c r="K410" s="59">
        <f t="shared" si="41"/>
        <v>29567226.19751694</v>
      </c>
    </row>
    <row r="411" spans="1:11" s="2" customFormat="1" ht="12.75">
      <c r="A411" s="11">
        <v>31.4</v>
      </c>
      <c r="B411" s="12">
        <f t="shared" si="37"/>
        <v>1.4969296480732148</v>
      </c>
      <c r="C411" s="13">
        <v>60</v>
      </c>
      <c r="D411" s="12">
        <v>1000000</v>
      </c>
      <c r="E411" s="13">
        <v>34.27</v>
      </c>
      <c r="F411" s="13">
        <f t="shared" si="38"/>
        <v>1.375612487750244</v>
      </c>
      <c r="G411" s="12">
        <f t="shared" si="39"/>
        <v>23.74720425636514</v>
      </c>
      <c r="H411" s="14">
        <f t="shared" si="36"/>
        <v>0.7562803903301001</v>
      </c>
      <c r="I411" s="15">
        <f t="shared" si="40"/>
        <v>-0.24371960966989992</v>
      </c>
      <c r="J411" s="16"/>
      <c r="K411" s="59">
        <f t="shared" si="41"/>
        <v>23747204.25636514</v>
      </c>
    </row>
    <row r="412" spans="1:11" s="2" customFormat="1" ht="12.75">
      <c r="A412" s="11">
        <v>31.4</v>
      </c>
      <c r="B412" s="12">
        <f t="shared" si="37"/>
        <v>1.4969296480732148</v>
      </c>
      <c r="C412" s="13">
        <v>60</v>
      </c>
      <c r="D412" s="12">
        <v>1000000</v>
      </c>
      <c r="E412" s="13">
        <v>34.13</v>
      </c>
      <c r="F412" s="13">
        <f t="shared" si="38"/>
        <v>1.414811703765924</v>
      </c>
      <c r="G412" s="12">
        <f t="shared" si="39"/>
        <v>25.990324612748527</v>
      </c>
      <c r="H412" s="14">
        <f t="shared" si="36"/>
        <v>0.8277173443550486</v>
      </c>
      <c r="I412" s="15">
        <f t="shared" si="40"/>
        <v>-0.17228265564495138</v>
      </c>
      <c r="J412" s="16"/>
      <c r="K412" s="59">
        <f t="shared" si="41"/>
        <v>25990324.612748526</v>
      </c>
    </row>
    <row r="413" spans="1:11" s="2" customFormat="1" ht="12.75">
      <c r="A413" s="11">
        <v>31.4</v>
      </c>
      <c r="B413" s="12">
        <f t="shared" si="37"/>
        <v>1.4969296480732148</v>
      </c>
      <c r="C413" s="13">
        <v>60</v>
      </c>
      <c r="D413" s="12">
        <v>1000000</v>
      </c>
      <c r="E413" s="13">
        <v>33.11</v>
      </c>
      <c r="F413" s="13">
        <f t="shared" si="38"/>
        <v>1.7004059918801626</v>
      </c>
      <c r="G413" s="12">
        <f t="shared" si="39"/>
        <v>50.16559779796687</v>
      </c>
      <c r="H413" s="14">
        <f t="shared" si="36"/>
        <v>1.597630503119964</v>
      </c>
      <c r="I413" s="15">
        <f t="shared" si="40"/>
        <v>0.597630503119964</v>
      </c>
      <c r="J413" s="16"/>
      <c r="K413" s="59">
        <f t="shared" si="41"/>
        <v>50165597.79796687</v>
      </c>
    </row>
    <row r="414" spans="1:11" s="2" customFormat="1" ht="12.75">
      <c r="A414" s="11">
        <v>31.4</v>
      </c>
      <c r="B414" s="12">
        <f t="shared" si="37"/>
        <v>1.4969296480732148</v>
      </c>
      <c r="C414" s="13">
        <v>60</v>
      </c>
      <c r="D414" s="12">
        <v>1000000</v>
      </c>
      <c r="E414" s="13">
        <v>34.05</v>
      </c>
      <c r="F414" s="13">
        <f t="shared" si="38"/>
        <v>1.4372112557748853</v>
      </c>
      <c r="G414" s="12">
        <f t="shared" si="39"/>
        <v>27.365995787630897</v>
      </c>
      <c r="H414" s="14">
        <f t="shared" si="36"/>
        <v>0.8715285282684999</v>
      </c>
      <c r="I414" s="15">
        <f t="shared" si="40"/>
        <v>-0.1284714717315001</v>
      </c>
      <c r="J414" s="16"/>
      <c r="K414" s="59">
        <f t="shared" si="41"/>
        <v>27365995.787630897</v>
      </c>
    </row>
    <row r="415" spans="1:11" s="2" customFormat="1" ht="12.75">
      <c r="A415" s="11">
        <v>31.4</v>
      </c>
      <c r="B415" s="12">
        <f t="shared" si="37"/>
        <v>1.4969296480732148</v>
      </c>
      <c r="C415" s="13">
        <v>60</v>
      </c>
      <c r="D415" s="12">
        <v>1000000</v>
      </c>
      <c r="E415" s="13">
        <v>34.2</v>
      </c>
      <c r="F415" s="13">
        <f t="shared" si="38"/>
        <v>1.395212095758084</v>
      </c>
      <c r="G415" s="12">
        <f t="shared" si="39"/>
        <v>24.84346085528692</v>
      </c>
      <c r="H415" s="14">
        <f t="shared" si="36"/>
        <v>0.7911930208690102</v>
      </c>
      <c r="I415" s="15">
        <f t="shared" si="40"/>
        <v>-0.20880697913098978</v>
      </c>
      <c r="J415" s="16"/>
      <c r="K415" s="59">
        <f t="shared" si="41"/>
        <v>24843460.855286922</v>
      </c>
    </row>
    <row r="416" spans="1:11" s="2" customFormat="1" ht="12.75">
      <c r="A416" s="11">
        <v>31.4</v>
      </c>
      <c r="B416" s="12">
        <f t="shared" si="37"/>
        <v>1.4969296480732148</v>
      </c>
      <c r="C416" s="13">
        <v>60</v>
      </c>
      <c r="D416" s="12">
        <v>1000000</v>
      </c>
      <c r="E416" s="13">
        <v>36.27</v>
      </c>
      <c r="F416" s="13">
        <f t="shared" si="38"/>
        <v>0.8156236875262486</v>
      </c>
      <c r="G416" s="12">
        <f t="shared" si="39"/>
        <v>6.540691830737608</v>
      </c>
      <c r="H416" s="14">
        <f t="shared" si="36"/>
        <v>0.20830228760310857</v>
      </c>
      <c r="I416" s="15">
        <f t="shared" si="40"/>
        <v>-0.7916977123968915</v>
      </c>
      <c r="J416" s="16"/>
      <c r="K416" s="59">
        <f t="shared" si="41"/>
        <v>6540691.8307376085</v>
      </c>
    </row>
    <row r="417" spans="1:11" s="2" customFormat="1" ht="12.75">
      <c r="A417" s="11">
        <v>31.4</v>
      </c>
      <c r="B417" s="12">
        <f t="shared" si="37"/>
        <v>1.4969296480732148</v>
      </c>
      <c r="C417" s="13">
        <v>60</v>
      </c>
      <c r="D417" s="12">
        <v>1000000</v>
      </c>
      <c r="E417" s="13">
        <v>34.99</v>
      </c>
      <c r="F417" s="13">
        <f t="shared" si="38"/>
        <v>1.174016519669606</v>
      </c>
      <c r="G417" s="12">
        <f t="shared" si="39"/>
        <v>14.928511934905732</v>
      </c>
      <c r="H417" s="14">
        <f t="shared" si="36"/>
        <v>0.4754303163982717</v>
      </c>
      <c r="I417" s="15">
        <f t="shared" si="40"/>
        <v>-0.5245696836017283</v>
      </c>
      <c r="J417" s="16"/>
      <c r="K417" s="59">
        <f t="shared" si="41"/>
        <v>14928511.934905732</v>
      </c>
    </row>
    <row r="418" spans="1:11" s="2" customFormat="1" ht="12.75">
      <c r="A418" s="11">
        <v>31.4</v>
      </c>
      <c r="B418" s="12">
        <f t="shared" si="37"/>
        <v>1.4969296480732148</v>
      </c>
      <c r="C418" s="13">
        <v>60</v>
      </c>
      <c r="D418" s="12">
        <v>1000000</v>
      </c>
      <c r="E418" s="13">
        <v>34.56</v>
      </c>
      <c r="F418" s="13">
        <f t="shared" si="38"/>
        <v>1.294414111717765</v>
      </c>
      <c r="G418" s="12">
        <f t="shared" si="39"/>
        <v>19.697636182382155</v>
      </c>
      <c r="H418" s="14">
        <f t="shared" si="36"/>
        <v>0.6273132542159923</v>
      </c>
      <c r="I418" s="15">
        <f t="shared" si="40"/>
        <v>-0.37268674578400773</v>
      </c>
      <c r="J418" s="16"/>
      <c r="K418" s="59">
        <f t="shared" si="41"/>
        <v>19697636.182382155</v>
      </c>
    </row>
    <row r="419" spans="1:11" s="2" customFormat="1" ht="12.75">
      <c r="A419" s="11">
        <v>31.4</v>
      </c>
      <c r="B419" s="12">
        <f t="shared" si="37"/>
        <v>1.4969296480732148</v>
      </c>
      <c r="C419" s="13">
        <v>60</v>
      </c>
      <c r="D419" s="12">
        <v>1000000</v>
      </c>
      <c r="E419" s="13">
        <v>35.46</v>
      </c>
      <c r="F419" s="13">
        <f t="shared" si="38"/>
        <v>1.0424191516169674</v>
      </c>
      <c r="G419" s="12">
        <f t="shared" si="39"/>
        <v>11.02602953866311</v>
      </c>
      <c r="H419" s="14">
        <f t="shared" si="36"/>
        <v>0.35114743753704175</v>
      </c>
      <c r="I419" s="15">
        <f t="shared" si="40"/>
        <v>-0.6488525624629582</v>
      </c>
      <c r="J419" s="16"/>
      <c r="K419" s="59">
        <f t="shared" si="41"/>
        <v>11026029.53866311</v>
      </c>
    </row>
    <row r="420" spans="1:11" s="2" customFormat="1" ht="12.75">
      <c r="A420" s="11">
        <v>31.4</v>
      </c>
      <c r="B420" s="12">
        <f t="shared" si="37"/>
        <v>1.4969296480732148</v>
      </c>
      <c r="C420" s="13">
        <v>60</v>
      </c>
      <c r="D420" s="12">
        <v>1000000</v>
      </c>
      <c r="E420" s="13">
        <v>35.73</v>
      </c>
      <c r="F420" s="13">
        <f t="shared" si="38"/>
        <v>0.9668206635867291</v>
      </c>
      <c r="G420" s="12">
        <f t="shared" si="39"/>
        <v>9.264471797358512</v>
      </c>
      <c r="H420" s="14">
        <f t="shared" si="36"/>
        <v>0.2950468725273412</v>
      </c>
      <c r="I420" s="15">
        <f t="shared" si="40"/>
        <v>-0.7049531274726588</v>
      </c>
      <c r="J420" s="16"/>
      <c r="K420" s="59">
        <f t="shared" si="41"/>
        <v>9264471.797358513</v>
      </c>
    </row>
    <row r="421" spans="1:11" s="2" customFormat="1" ht="12.75">
      <c r="A421" s="17">
        <v>31.4</v>
      </c>
      <c r="B421" s="18">
        <f t="shared" si="37"/>
        <v>1.4969296480732148</v>
      </c>
      <c r="C421" s="19">
        <v>60</v>
      </c>
      <c r="D421" s="18">
        <v>1000000</v>
      </c>
      <c r="E421" s="19">
        <v>34.85</v>
      </c>
      <c r="F421" s="19">
        <f t="shared" si="38"/>
        <v>1.213215735685286</v>
      </c>
      <c r="G421" s="18">
        <f t="shared" si="39"/>
        <v>16.33863367598285</v>
      </c>
      <c r="H421" s="20">
        <f t="shared" si="36"/>
        <v>0.5203386521013648</v>
      </c>
      <c r="I421" s="21">
        <f t="shared" si="40"/>
        <v>-0.47966134789863524</v>
      </c>
      <c r="J421" s="22"/>
      <c r="K421" s="60">
        <f t="shared" si="41"/>
        <v>16338633.675982852</v>
      </c>
    </row>
    <row r="422" spans="1:11" s="2" customFormat="1" ht="12.75">
      <c r="A422" s="23"/>
      <c r="B422" s="23"/>
      <c r="C422" s="24"/>
      <c r="D422" s="23"/>
      <c r="E422" s="24"/>
      <c r="F422" s="24"/>
      <c r="G422" s="23"/>
      <c r="H422" s="25"/>
      <c r="I422" s="24"/>
      <c r="J422" s="24"/>
      <c r="K422"/>
    </row>
    <row r="423" spans="1:11" s="2" customFormat="1" ht="15.75">
      <c r="A423" s="23"/>
      <c r="B423" s="23"/>
      <c r="C423" s="24"/>
      <c r="D423" s="23"/>
      <c r="E423" s="24"/>
      <c r="F423" s="24"/>
      <c r="G423" s="23"/>
      <c r="H423" s="46" t="s">
        <v>13</v>
      </c>
      <c r="I423" s="25">
        <f>AVERAGE(I2:I421)</f>
        <v>-0.18424946457590008</v>
      </c>
      <c r="J423" s="46" t="s">
        <v>15</v>
      </c>
      <c r="K423" s="57">
        <f>STDEV(K2:K421)/AVERAGE(K2:K421)</f>
        <v>0.21799399839157318</v>
      </c>
    </row>
    <row r="424" spans="1:11" s="2" customFormat="1" ht="12.75">
      <c r="A424" s="23"/>
      <c r="B424" s="23"/>
      <c r="C424" s="24"/>
      <c r="D424" s="23"/>
      <c r="E424" s="24"/>
      <c r="F424" s="24"/>
      <c r="G424" s="23"/>
      <c r="H424" s="25"/>
      <c r="I424" s="24"/>
      <c r="J424" s="24"/>
      <c r="K424" s="24"/>
    </row>
    <row r="425" spans="1:11" s="2" customFormat="1" ht="12.75">
      <c r="A425" s="23"/>
      <c r="B425" s="23"/>
      <c r="C425" s="24"/>
      <c r="D425" s="23"/>
      <c r="E425" s="24"/>
      <c r="F425" s="24"/>
      <c r="G425" s="23"/>
      <c r="H425" s="25"/>
      <c r="I425" s="24"/>
      <c r="J425" s="24"/>
      <c r="K425" s="24"/>
    </row>
    <row r="426" spans="1:11" s="2" customFormat="1" ht="12.75">
      <c r="A426" s="23"/>
      <c r="B426" s="23"/>
      <c r="C426" s="24"/>
      <c r="D426" s="23"/>
      <c r="E426" s="24"/>
      <c r="F426" s="24"/>
      <c r="G426" s="23"/>
      <c r="H426" s="25"/>
      <c r="I426" s="24"/>
      <c r="J426" s="24"/>
      <c r="K426" s="24"/>
    </row>
    <row r="427" spans="1:11" s="2" customFormat="1" ht="12.75">
      <c r="A427" s="23"/>
      <c r="B427" s="23"/>
      <c r="C427" s="24"/>
      <c r="D427" s="23"/>
      <c r="E427" s="24"/>
      <c r="F427" s="24"/>
      <c r="G427" s="23"/>
      <c r="H427" s="25"/>
      <c r="I427" s="24"/>
      <c r="J427" s="24"/>
      <c r="K427" s="24"/>
    </row>
    <row r="428" spans="1:11" s="2" customFormat="1" ht="12.75">
      <c r="A428" s="23"/>
      <c r="B428" s="23"/>
      <c r="C428" s="24"/>
      <c r="D428" s="23"/>
      <c r="E428" s="24"/>
      <c r="F428" s="24"/>
      <c r="G428" s="23"/>
      <c r="H428" s="25"/>
      <c r="I428" s="24"/>
      <c r="J428" s="24"/>
      <c r="K428" s="24"/>
    </row>
    <row r="429" spans="1:11" s="2" customFormat="1" ht="12.75">
      <c r="A429" s="23"/>
      <c r="B429" s="23"/>
      <c r="C429" s="24"/>
      <c r="D429" s="23"/>
      <c r="E429" s="24"/>
      <c r="F429" s="24"/>
      <c r="G429" s="23"/>
      <c r="H429" s="25"/>
      <c r="I429" s="24"/>
      <c r="J429" s="24"/>
      <c r="K429" s="24"/>
    </row>
    <row r="430" spans="1:11" s="2" customFormat="1" ht="12.75">
      <c r="A430" s="23"/>
      <c r="B430" s="23"/>
      <c r="C430" s="24"/>
      <c r="D430" s="23"/>
      <c r="E430" s="24"/>
      <c r="F430" s="24"/>
      <c r="G430" s="23"/>
      <c r="H430" s="25"/>
      <c r="I430" s="24"/>
      <c r="J430" s="24"/>
      <c r="K430" s="24"/>
    </row>
    <row r="431" spans="1:11" s="2" customFormat="1" ht="12.75">
      <c r="A431" s="23"/>
      <c r="B431" s="23"/>
      <c r="C431" s="24"/>
      <c r="D431" s="23"/>
      <c r="E431" s="24"/>
      <c r="F431" s="24"/>
      <c r="G431" s="23"/>
      <c r="H431" s="25"/>
      <c r="I431" s="24"/>
      <c r="J431" s="24"/>
      <c r="K431" s="24"/>
    </row>
    <row r="432" spans="1:11" s="2" customFormat="1" ht="12.75">
      <c r="A432" s="23"/>
      <c r="B432" s="23"/>
      <c r="C432" s="24"/>
      <c r="D432" s="23"/>
      <c r="E432" s="24"/>
      <c r="F432" s="24"/>
      <c r="G432" s="23"/>
      <c r="H432" s="25"/>
      <c r="I432" s="24"/>
      <c r="J432" s="24"/>
      <c r="K432" s="24"/>
    </row>
    <row r="433" spans="1:11" ht="12.75">
      <c r="A433" s="23"/>
      <c r="B433" s="23"/>
      <c r="C433" s="24"/>
      <c r="D433" s="23"/>
      <c r="E433" s="24"/>
      <c r="F433" s="24"/>
      <c r="G433" s="23"/>
      <c r="H433" s="25"/>
      <c r="I433" s="24"/>
      <c r="J433" s="38"/>
      <c r="K433" s="38"/>
    </row>
    <row r="434" spans="1:11" ht="12.75">
      <c r="A434" s="23"/>
      <c r="B434" s="23"/>
      <c r="C434" s="24"/>
      <c r="D434" s="23"/>
      <c r="E434" s="24"/>
      <c r="F434" s="24"/>
      <c r="G434" s="23"/>
      <c r="H434" s="25"/>
      <c r="I434" s="24"/>
      <c r="J434" s="38"/>
      <c r="K434" s="38"/>
    </row>
    <row r="435" spans="1:11" ht="12.75">
      <c r="A435" s="23"/>
      <c r="B435" s="23"/>
      <c r="C435" s="24"/>
      <c r="D435" s="23"/>
      <c r="E435" s="24"/>
      <c r="F435" s="24"/>
      <c r="G435" s="23"/>
      <c r="H435" s="25"/>
      <c r="I435" s="24"/>
      <c r="J435" s="38"/>
      <c r="K435" s="38"/>
    </row>
    <row r="436" spans="1:11" ht="12.75">
      <c r="A436" s="23"/>
      <c r="B436" s="23"/>
      <c r="C436" s="24"/>
      <c r="D436" s="23"/>
      <c r="E436" s="24"/>
      <c r="F436" s="24"/>
      <c r="G436" s="23"/>
      <c r="H436" s="25"/>
      <c r="I436" s="24"/>
      <c r="J436" s="38"/>
      <c r="K436" s="38"/>
    </row>
    <row r="437" spans="1:11" ht="12.75">
      <c r="A437" s="23"/>
      <c r="B437" s="23"/>
      <c r="C437" s="24"/>
      <c r="D437" s="23"/>
      <c r="E437" s="24"/>
      <c r="F437" s="24"/>
      <c r="G437" s="23"/>
      <c r="H437" s="25"/>
      <c r="I437" s="24"/>
      <c r="J437" s="38"/>
      <c r="K437" s="38"/>
    </row>
    <row r="438" spans="1:11" ht="12.75">
      <c r="A438" s="23"/>
      <c r="B438" s="23"/>
      <c r="C438" s="24"/>
      <c r="D438" s="23"/>
      <c r="E438" s="24"/>
      <c r="F438" s="24"/>
      <c r="G438" s="23"/>
      <c r="H438" s="25"/>
      <c r="I438" s="24"/>
      <c r="J438" s="38"/>
      <c r="K438" s="38"/>
    </row>
    <row r="439" spans="1:11" ht="12.75">
      <c r="A439" s="23"/>
      <c r="B439" s="23"/>
      <c r="C439" s="24"/>
      <c r="D439" s="23"/>
      <c r="E439" s="24"/>
      <c r="F439" s="24"/>
      <c r="G439" s="23"/>
      <c r="H439" s="25"/>
      <c r="I439" s="24"/>
      <c r="J439" s="38"/>
      <c r="K439" s="38"/>
    </row>
    <row r="440" spans="1:11" ht="12.75">
      <c r="A440" s="23"/>
      <c r="B440" s="23"/>
      <c r="C440" s="24"/>
      <c r="D440" s="23"/>
      <c r="E440" s="24"/>
      <c r="F440" s="24"/>
      <c r="G440" s="23"/>
      <c r="H440" s="25"/>
      <c r="I440" s="24"/>
      <c r="J440" s="38"/>
      <c r="K440" s="38"/>
    </row>
    <row r="441" spans="1:11" ht="12.75">
      <c r="A441" s="23"/>
      <c r="B441" s="23"/>
      <c r="C441" s="24"/>
      <c r="D441" s="23"/>
      <c r="E441" s="24"/>
      <c r="F441" s="24"/>
      <c r="G441" s="23"/>
      <c r="H441" s="25"/>
      <c r="I441" s="24"/>
      <c r="J441" s="38"/>
      <c r="K441" s="38"/>
    </row>
    <row r="442" spans="1:11" ht="12.75">
      <c r="A442" s="23"/>
      <c r="B442" s="23"/>
      <c r="C442" s="24"/>
      <c r="D442" s="23"/>
      <c r="E442" s="24"/>
      <c r="F442" s="24"/>
      <c r="G442" s="23"/>
      <c r="H442" s="25"/>
      <c r="I442" s="24"/>
      <c r="J442" s="38"/>
      <c r="K442" s="38"/>
    </row>
    <row r="443" spans="1:11" ht="12.75">
      <c r="A443" s="23"/>
      <c r="B443" s="23"/>
      <c r="C443" s="24"/>
      <c r="D443" s="23"/>
      <c r="E443" s="24"/>
      <c r="F443" s="24"/>
      <c r="G443" s="23"/>
      <c r="H443" s="25"/>
      <c r="I443" s="24"/>
      <c r="J443" s="38"/>
      <c r="K443" s="38"/>
    </row>
    <row r="444" spans="1:11" ht="12.75">
      <c r="A444" s="23"/>
      <c r="B444" s="23"/>
      <c r="C444" s="24"/>
      <c r="D444" s="23"/>
      <c r="E444" s="24"/>
      <c r="F444" s="24"/>
      <c r="G444" s="23"/>
      <c r="H444" s="25"/>
      <c r="I444" s="24"/>
      <c r="J444" s="38"/>
      <c r="K444" s="38"/>
    </row>
    <row r="445" spans="1:11" ht="12.75">
      <c r="A445" s="23"/>
      <c r="B445" s="23"/>
      <c r="C445" s="24"/>
      <c r="D445" s="23"/>
      <c r="E445" s="24"/>
      <c r="F445" s="24"/>
      <c r="G445" s="23"/>
      <c r="H445" s="25"/>
      <c r="I445" s="24"/>
      <c r="J445" s="38"/>
      <c r="K445" s="38"/>
    </row>
    <row r="446" spans="1:11" ht="12.75">
      <c r="A446" s="23"/>
      <c r="B446" s="23"/>
      <c r="C446" s="24"/>
      <c r="D446" s="23"/>
      <c r="E446" s="24"/>
      <c r="F446" s="24"/>
      <c r="G446" s="23"/>
      <c r="H446" s="25"/>
      <c r="I446" s="24"/>
      <c r="J446" s="38"/>
      <c r="K446" s="38"/>
    </row>
    <row r="447" spans="1:11" ht="12.75">
      <c r="A447" s="23"/>
      <c r="B447" s="23"/>
      <c r="C447" s="24"/>
      <c r="D447" s="23"/>
      <c r="E447" s="24"/>
      <c r="F447" s="24"/>
      <c r="G447" s="23"/>
      <c r="H447" s="25"/>
      <c r="I447" s="24"/>
      <c r="J447" s="38"/>
      <c r="K447" s="38"/>
    </row>
    <row r="448" spans="1:11" ht="12.75">
      <c r="A448" s="23"/>
      <c r="B448" s="23"/>
      <c r="C448" s="24"/>
      <c r="D448" s="23"/>
      <c r="E448" s="24"/>
      <c r="F448" s="24"/>
      <c r="G448" s="23"/>
      <c r="H448" s="25"/>
      <c r="I448" s="24"/>
      <c r="J448" s="38"/>
      <c r="K448" s="38"/>
    </row>
    <row r="449" spans="1:11" ht="12.75">
      <c r="A449" s="23"/>
      <c r="B449" s="23"/>
      <c r="C449" s="24"/>
      <c r="D449" s="23"/>
      <c r="E449" s="24"/>
      <c r="F449" s="24"/>
      <c r="G449" s="23"/>
      <c r="H449" s="25"/>
      <c r="I449" s="24"/>
      <c r="J449" s="38"/>
      <c r="K449" s="38"/>
    </row>
    <row r="450" spans="1:11" ht="12.75">
      <c r="A450" s="23"/>
      <c r="B450" s="23"/>
      <c r="C450" s="24"/>
      <c r="D450" s="23"/>
      <c r="E450" s="24"/>
      <c r="F450" s="24"/>
      <c r="G450" s="23"/>
      <c r="H450" s="25"/>
      <c r="I450" s="24"/>
      <c r="J450" s="38"/>
      <c r="K450" s="38"/>
    </row>
    <row r="451" spans="1:11" ht="12.75">
      <c r="A451" s="23"/>
      <c r="B451" s="23"/>
      <c r="C451" s="24"/>
      <c r="D451" s="23"/>
      <c r="E451" s="24"/>
      <c r="F451" s="24"/>
      <c r="G451" s="23"/>
      <c r="H451" s="25"/>
      <c r="I451" s="24"/>
      <c r="J451" s="38"/>
      <c r="K451" s="38"/>
    </row>
    <row r="452" spans="1:11" ht="12.75">
      <c r="A452" s="23"/>
      <c r="B452" s="23"/>
      <c r="C452" s="24"/>
      <c r="D452" s="23"/>
      <c r="E452" s="24"/>
      <c r="F452" s="24"/>
      <c r="G452" s="23"/>
      <c r="H452" s="25"/>
      <c r="I452" s="24"/>
      <c r="J452" s="38"/>
      <c r="K452" s="38"/>
    </row>
    <row r="453" spans="1:11" ht="12.75">
      <c r="A453" s="23"/>
      <c r="B453" s="23"/>
      <c r="C453" s="24"/>
      <c r="D453" s="23"/>
      <c r="E453" s="24"/>
      <c r="F453" s="24"/>
      <c r="G453" s="23"/>
      <c r="H453" s="25"/>
      <c r="I453" s="24"/>
      <c r="J453" s="38"/>
      <c r="K453" s="38"/>
    </row>
    <row r="454" spans="1:11" ht="12.75">
      <c r="A454" s="23"/>
      <c r="B454" s="23"/>
      <c r="C454" s="24"/>
      <c r="D454" s="23"/>
      <c r="E454" s="24"/>
      <c r="F454" s="24"/>
      <c r="G454" s="23"/>
      <c r="H454" s="25"/>
      <c r="I454" s="24"/>
      <c r="J454" s="38"/>
      <c r="K454" s="38"/>
    </row>
    <row r="455" spans="1:11" ht="12.75">
      <c r="A455" s="23"/>
      <c r="B455" s="23"/>
      <c r="C455" s="24"/>
      <c r="D455" s="23"/>
      <c r="E455" s="24"/>
      <c r="F455" s="24"/>
      <c r="G455" s="23"/>
      <c r="H455" s="25"/>
      <c r="I455" s="24"/>
      <c r="J455" s="38"/>
      <c r="K455" s="38"/>
    </row>
    <row r="456" spans="1:11" ht="12.75">
      <c r="A456" s="23"/>
      <c r="B456" s="23"/>
      <c r="C456" s="24"/>
      <c r="D456" s="23"/>
      <c r="E456" s="24"/>
      <c r="F456" s="24"/>
      <c r="G456" s="23"/>
      <c r="H456" s="25"/>
      <c r="I456" s="24"/>
      <c r="J456" s="38"/>
      <c r="K456" s="38"/>
    </row>
    <row r="457" spans="1:11" ht="12.75">
      <c r="A457" s="23"/>
      <c r="B457" s="23"/>
      <c r="C457" s="24"/>
      <c r="D457" s="23"/>
      <c r="E457" s="24"/>
      <c r="F457" s="24"/>
      <c r="G457" s="23"/>
      <c r="H457" s="25"/>
      <c r="I457" s="24"/>
      <c r="J457" s="38"/>
      <c r="K457" s="38"/>
    </row>
    <row r="458" spans="1:11" ht="12.75">
      <c r="A458" s="23"/>
      <c r="B458" s="23"/>
      <c r="C458" s="24"/>
      <c r="D458" s="23"/>
      <c r="E458" s="24"/>
      <c r="F458" s="24"/>
      <c r="G458" s="23"/>
      <c r="H458" s="25"/>
      <c r="I458" s="24"/>
      <c r="J458" s="38"/>
      <c r="K458" s="38"/>
    </row>
    <row r="459" spans="1:11" ht="12.75">
      <c r="A459" s="23"/>
      <c r="B459" s="23"/>
      <c r="C459" s="24"/>
      <c r="D459" s="23"/>
      <c r="E459" s="24"/>
      <c r="F459" s="24"/>
      <c r="G459" s="23"/>
      <c r="H459" s="25"/>
      <c r="I459" s="24"/>
      <c r="J459" s="38"/>
      <c r="K459" s="38"/>
    </row>
    <row r="460" spans="1:11" ht="12.75">
      <c r="A460" s="23"/>
      <c r="B460" s="23"/>
      <c r="C460" s="24"/>
      <c r="D460" s="23"/>
      <c r="E460" s="24"/>
      <c r="F460" s="24"/>
      <c r="G460" s="23"/>
      <c r="H460" s="25"/>
      <c r="I460" s="24"/>
      <c r="J460" s="38"/>
      <c r="K460" s="38"/>
    </row>
    <row r="461" spans="1:11" ht="12.75">
      <c r="A461" s="23"/>
      <c r="B461" s="23"/>
      <c r="C461" s="24"/>
      <c r="D461" s="23"/>
      <c r="E461" s="24"/>
      <c r="F461" s="24"/>
      <c r="G461" s="23"/>
      <c r="H461" s="25"/>
      <c r="I461" s="24"/>
      <c r="J461" s="38"/>
      <c r="K461" s="38"/>
    </row>
    <row r="462" spans="1:11" ht="12.75">
      <c r="A462" s="23"/>
      <c r="B462" s="23"/>
      <c r="C462" s="24"/>
      <c r="D462" s="23"/>
      <c r="E462" s="24"/>
      <c r="F462" s="24"/>
      <c r="G462" s="23"/>
      <c r="H462" s="25"/>
      <c r="I462" s="24"/>
      <c r="J462" s="38"/>
      <c r="K462" s="38"/>
    </row>
    <row r="463" spans="1:11" ht="12.75">
      <c r="A463" s="23"/>
      <c r="B463" s="23"/>
      <c r="C463" s="24"/>
      <c r="D463" s="23"/>
      <c r="E463" s="24"/>
      <c r="F463" s="24"/>
      <c r="G463" s="23"/>
      <c r="H463" s="25"/>
      <c r="I463" s="24"/>
      <c r="J463" s="38"/>
      <c r="K463" s="38"/>
    </row>
    <row r="464" spans="1:11" ht="12.75">
      <c r="A464" s="23"/>
      <c r="B464" s="23"/>
      <c r="C464" s="24"/>
      <c r="D464" s="23"/>
      <c r="E464" s="24"/>
      <c r="F464" s="24"/>
      <c r="G464" s="23"/>
      <c r="H464" s="25"/>
      <c r="I464" s="24"/>
      <c r="J464" s="38"/>
      <c r="K464" s="38"/>
    </row>
    <row r="465" spans="1:11" ht="12.75">
      <c r="A465" s="23"/>
      <c r="B465" s="23"/>
      <c r="C465" s="24"/>
      <c r="D465" s="23"/>
      <c r="E465" s="24"/>
      <c r="F465" s="24"/>
      <c r="G465" s="23"/>
      <c r="H465" s="25"/>
      <c r="I465" s="24"/>
      <c r="J465" s="38"/>
      <c r="K465" s="38"/>
    </row>
    <row r="466" spans="1:11" ht="12.75">
      <c r="A466" s="23"/>
      <c r="B466" s="23"/>
      <c r="C466" s="24"/>
      <c r="D466" s="23"/>
      <c r="E466" s="24"/>
      <c r="F466" s="24"/>
      <c r="G466" s="23"/>
      <c r="H466" s="25"/>
      <c r="I466" s="24"/>
      <c r="J466" s="38"/>
      <c r="K466" s="38"/>
    </row>
    <row r="467" spans="1:11" ht="12.75">
      <c r="A467" s="23"/>
      <c r="B467" s="23"/>
      <c r="C467" s="24"/>
      <c r="D467" s="23"/>
      <c r="E467" s="24"/>
      <c r="F467" s="24"/>
      <c r="G467" s="23"/>
      <c r="H467" s="25"/>
      <c r="I467" s="24"/>
      <c r="J467" s="38"/>
      <c r="K467" s="38"/>
    </row>
    <row r="468" spans="1:11" ht="12.75">
      <c r="A468" s="23"/>
      <c r="B468" s="23"/>
      <c r="C468" s="24"/>
      <c r="D468" s="23"/>
      <c r="E468" s="24"/>
      <c r="F468" s="24"/>
      <c r="G468" s="23"/>
      <c r="H468" s="25"/>
      <c r="I468" s="24"/>
      <c r="J468" s="38"/>
      <c r="K468" s="38"/>
    </row>
    <row r="469" spans="1:11" ht="12.75">
      <c r="A469" s="23"/>
      <c r="B469" s="23"/>
      <c r="C469" s="24"/>
      <c r="D469" s="23"/>
      <c r="E469" s="24"/>
      <c r="F469" s="24"/>
      <c r="G469" s="23"/>
      <c r="H469" s="25"/>
      <c r="I469" s="24"/>
      <c r="J469" s="38"/>
      <c r="K469" s="38"/>
    </row>
    <row r="470" spans="1:11" ht="12.75">
      <c r="A470" s="23"/>
      <c r="B470" s="23"/>
      <c r="C470" s="24"/>
      <c r="D470" s="23"/>
      <c r="E470" s="24"/>
      <c r="F470" s="24"/>
      <c r="G470" s="23"/>
      <c r="H470" s="25"/>
      <c r="I470" s="24"/>
      <c r="J470" s="38"/>
      <c r="K470" s="38"/>
    </row>
    <row r="471" spans="1:11" ht="12.75">
      <c r="A471" s="23"/>
      <c r="B471" s="23"/>
      <c r="C471" s="24"/>
      <c r="D471" s="23"/>
      <c r="E471" s="24"/>
      <c r="F471" s="24"/>
      <c r="G471" s="23"/>
      <c r="H471" s="25"/>
      <c r="I471" s="24"/>
      <c r="J471" s="38"/>
      <c r="K471" s="38"/>
    </row>
    <row r="472" spans="1:11" ht="12.75">
      <c r="A472" s="23"/>
      <c r="B472" s="23"/>
      <c r="C472" s="24"/>
      <c r="D472" s="23"/>
      <c r="E472" s="24"/>
      <c r="F472" s="24"/>
      <c r="G472" s="23"/>
      <c r="H472" s="25"/>
      <c r="I472" s="24"/>
      <c r="J472" s="38"/>
      <c r="K472" s="38"/>
    </row>
    <row r="473" spans="1:11" ht="12.75">
      <c r="A473" s="23"/>
      <c r="B473" s="23"/>
      <c r="C473" s="24"/>
      <c r="D473" s="23"/>
      <c r="E473" s="24"/>
      <c r="F473" s="24"/>
      <c r="G473" s="23"/>
      <c r="H473" s="25"/>
      <c r="I473" s="24"/>
      <c r="J473" s="38"/>
      <c r="K473" s="38"/>
    </row>
    <row r="474" spans="1:11" ht="12.75">
      <c r="A474" s="23"/>
      <c r="B474" s="23"/>
      <c r="C474" s="24"/>
      <c r="D474" s="23"/>
      <c r="E474" s="24"/>
      <c r="F474" s="24"/>
      <c r="G474" s="23"/>
      <c r="H474" s="25"/>
      <c r="I474" s="24"/>
      <c r="J474" s="38"/>
      <c r="K474" s="38"/>
    </row>
    <row r="475" spans="1:11" ht="12.75">
      <c r="A475" s="23"/>
      <c r="B475" s="23"/>
      <c r="C475" s="24"/>
      <c r="D475" s="23"/>
      <c r="E475" s="24"/>
      <c r="F475" s="24"/>
      <c r="G475" s="23"/>
      <c r="H475" s="25"/>
      <c r="I475" s="24"/>
      <c r="J475" s="38"/>
      <c r="K475" s="38"/>
    </row>
    <row r="476" spans="1:11" ht="12.75">
      <c r="A476" s="23"/>
      <c r="B476" s="23"/>
      <c r="C476" s="24"/>
      <c r="D476" s="23"/>
      <c r="E476" s="24"/>
      <c r="F476" s="24"/>
      <c r="G476" s="23"/>
      <c r="H476" s="25"/>
      <c r="I476" s="24"/>
      <c r="J476" s="38"/>
      <c r="K476" s="38"/>
    </row>
    <row r="477" spans="1:11" ht="12.75">
      <c r="A477" s="23"/>
      <c r="B477" s="23"/>
      <c r="C477" s="24"/>
      <c r="D477" s="23"/>
      <c r="E477" s="24"/>
      <c r="F477" s="24"/>
      <c r="G477" s="23"/>
      <c r="H477" s="25"/>
      <c r="I477" s="24"/>
      <c r="J477" s="38"/>
      <c r="K477" s="38"/>
    </row>
    <row r="478" spans="1:11" ht="12.75">
      <c r="A478" s="23"/>
      <c r="B478" s="23"/>
      <c r="C478" s="24"/>
      <c r="D478" s="23"/>
      <c r="E478" s="24"/>
      <c r="F478" s="24"/>
      <c r="G478" s="23"/>
      <c r="H478" s="25"/>
      <c r="I478" s="24"/>
      <c r="J478" s="38"/>
      <c r="K478" s="38"/>
    </row>
    <row r="479" spans="1:11" ht="12.75">
      <c r="A479" s="23"/>
      <c r="B479" s="23"/>
      <c r="C479" s="24"/>
      <c r="D479" s="23"/>
      <c r="E479" s="24"/>
      <c r="F479" s="24"/>
      <c r="G479" s="23"/>
      <c r="H479" s="25"/>
      <c r="I479" s="24"/>
      <c r="J479" s="38"/>
      <c r="K479" s="38"/>
    </row>
    <row r="480" spans="1:11" ht="12.75">
      <c r="A480" s="23"/>
      <c r="B480" s="23"/>
      <c r="C480" s="24"/>
      <c r="D480" s="23"/>
      <c r="E480" s="24"/>
      <c r="F480" s="24"/>
      <c r="G480" s="23"/>
      <c r="H480" s="25"/>
      <c r="I480" s="24"/>
      <c r="J480" s="38"/>
      <c r="K480" s="38"/>
    </row>
    <row r="481" spans="1:11" ht="12.75">
      <c r="A481" s="23"/>
      <c r="B481" s="23"/>
      <c r="C481" s="24"/>
      <c r="D481" s="23"/>
      <c r="E481" s="24"/>
      <c r="F481" s="24"/>
      <c r="G481" s="23"/>
      <c r="H481" s="25"/>
      <c r="I481" s="24"/>
      <c r="J481" s="38"/>
      <c r="K481" s="38"/>
    </row>
    <row r="482" spans="1:11" ht="12.75">
      <c r="A482" s="23"/>
      <c r="B482" s="23"/>
      <c r="C482" s="24"/>
      <c r="D482" s="23"/>
      <c r="E482" s="24"/>
      <c r="F482" s="24"/>
      <c r="G482" s="23"/>
      <c r="H482" s="25"/>
      <c r="I482" s="24"/>
      <c r="J482" s="38"/>
      <c r="K482" s="38"/>
    </row>
    <row r="483" spans="1:11" ht="12.75">
      <c r="A483" s="23"/>
      <c r="B483" s="23"/>
      <c r="C483" s="24"/>
      <c r="D483" s="23"/>
      <c r="E483" s="24"/>
      <c r="F483" s="24"/>
      <c r="G483" s="23"/>
      <c r="H483" s="25"/>
      <c r="I483" s="24"/>
      <c r="J483" s="38"/>
      <c r="K483" s="38"/>
    </row>
    <row r="484" spans="1:11" ht="12.75">
      <c r="A484" s="23"/>
      <c r="B484" s="23"/>
      <c r="C484" s="24"/>
      <c r="D484" s="23"/>
      <c r="E484" s="24"/>
      <c r="F484" s="24"/>
      <c r="G484" s="23"/>
      <c r="H484" s="25"/>
      <c r="I484" s="24"/>
      <c r="J484" s="38"/>
      <c r="K484" s="38"/>
    </row>
    <row r="485" spans="1:11" ht="12.75">
      <c r="A485" s="23"/>
      <c r="B485" s="23"/>
      <c r="C485" s="24"/>
      <c r="D485" s="23"/>
      <c r="E485" s="24"/>
      <c r="F485" s="24"/>
      <c r="G485" s="23"/>
      <c r="H485" s="25"/>
      <c r="I485" s="24"/>
      <c r="J485" s="38"/>
      <c r="K485" s="38"/>
    </row>
    <row r="486" spans="1:11" ht="12.75">
      <c r="A486" s="23"/>
      <c r="B486" s="23"/>
      <c r="C486" s="24"/>
      <c r="D486" s="23"/>
      <c r="E486" s="24"/>
      <c r="F486" s="24"/>
      <c r="G486" s="23"/>
      <c r="H486" s="25"/>
      <c r="I486" s="24"/>
      <c r="J486" s="38"/>
      <c r="K486" s="38"/>
    </row>
    <row r="487" spans="1:11" ht="12.75">
      <c r="A487" s="23"/>
      <c r="B487" s="23"/>
      <c r="C487" s="24"/>
      <c r="D487" s="23"/>
      <c r="E487" s="24"/>
      <c r="F487" s="24"/>
      <c r="G487" s="23"/>
      <c r="H487" s="25"/>
      <c r="I487" s="24"/>
      <c r="J487" s="38"/>
      <c r="K487" s="38"/>
    </row>
    <row r="488" spans="1:11" ht="12.75">
      <c r="A488" s="23"/>
      <c r="B488" s="23"/>
      <c r="C488" s="24"/>
      <c r="D488" s="23"/>
      <c r="E488" s="24"/>
      <c r="F488" s="24"/>
      <c r="G488" s="23"/>
      <c r="H488" s="25"/>
      <c r="I488" s="24"/>
      <c r="J488" s="38"/>
      <c r="K488" s="38"/>
    </row>
    <row r="489" spans="1:11" ht="12.75">
      <c r="A489" s="23"/>
      <c r="B489" s="23"/>
      <c r="C489" s="24"/>
      <c r="D489" s="23"/>
      <c r="E489" s="24"/>
      <c r="F489" s="24"/>
      <c r="G489" s="23"/>
      <c r="H489" s="25"/>
      <c r="I489" s="24"/>
      <c r="J489" s="38"/>
      <c r="K489" s="38"/>
    </row>
    <row r="490" spans="1:11" ht="12.75">
      <c r="A490" s="23"/>
      <c r="B490" s="23"/>
      <c r="C490" s="24"/>
      <c r="D490" s="23"/>
      <c r="E490" s="24"/>
      <c r="F490" s="24"/>
      <c r="G490" s="23"/>
      <c r="H490" s="25"/>
      <c r="I490" s="24"/>
      <c r="J490" s="38"/>
      <c r="K490" s="38"/>
    </row>
    <row r="491" spans="1:11" ht="12.75">
      <c r="A491" s="23"/>
      <c r="B491" s="23"/>
      <c r="C491" s="24"/>
      <c r="D491" s="23"/>
      <c r="E491" s="24"/>
      <c r="F491" s="24"/>
      <c r="G491" s="23"/>
      <c r="H491" s="25"/>
      <c r="I491" s="24"/>
      <c r="J491" s="38"/>
      <c r="K491" s="38"/>
    </row>
    <row r="492" spans="1:11" ht="12.75">
      <c r="A492" s="23"/>
      <c r="B492" s="23"/>
      <c r="C492" s="24"/>
      <c r="D492" s="23"/>
      <c r="E492" s="24"/>
      <c r="F492" s="24"/>
      <c r="G492" s="23"/>
      <c r="H492" s="25"/>
      <c r="I492" s="24"/>
      <c r="J492" s="38"/>
      <c r="K492" s="38"/>
    </row>
    <row r="493" spans="1:11" ht="12.75">
      <c r="A493" s="23"/>
      <c r="B493" s="23"/>
      <c r="C493" s="24"/>
      <c r="D493" s="23"/>
      <c r="E493" s="24"/>
      <c r="F493" s="24"/>
      <c r="G493" s="23"/>
      <c r="H493" s="25"/>
      <c r="I493" s="24"/>
      <c r="J493" s="38"/>
      <c r="K493" s="38"/>
    </row>
    <row r="494" spans="1:11" ht="12.75">
      <c r="A494" s="23"/>
      <c r="B494" s="23"/>
      <c r="C494" s="24"/>
      <c r="D494" s="23"/>
      <c r="E494" s="24"/>
      <c r="F494" s="24"/>
      <c r="G494" s="23"/>
      <c r="H494" s="25"/>
      <c r="I494" s="24"/>
      <c r="J494" s="38"/>
      <c r="K494" s="38"/>
    </row>
    <row r="495" spans="1:11" ht="12.75">
      <c r="A495" s="23"/>
      <c r="B495" s="23"/>
      <c r="C495" s="24"/>
      <c r="D495" s="23"/>
      <c r="E495" s="24"/>
      <c r="F495" s="24"/>
      <c r="G495" s="23"/>
      <c r="H495" s="25"/>
      <c r="I495" s="24"/>
      <c r="J495" s="38"/>
      <c r="K495" s="38"/>
    </row>
    <row r="496" spans="1:11" ht="12.75">
      <c r="A496" s="23"/>
      <c r="B496" s="23"/>
      <c r="C496" s="24"/>
      <c r="D496" s="23"/>
      <c r="E496" s="24"/>
      <c r="F496" s="24"/>
      <c r="G496" s="23"/>
      <c r="H496" s="25"/>
      <c r="I496" s="24"/>
      <c r="J496" s="38"/>
      <c r="K496" s="38"/>
    </row>
    <row r="497" spans="1:11" ht="12.75">
      <c r="A497" s="23"/>
      <c r="B497" s="23"/>
      <c r="C497" s="24"/>
      <c r="D497" s="23"/>
      <c r="E497" s="24"/>
      <c r="F497" s="24"/>
      <c r="G497" s="23"/>
      <c r="H497" s="25"/>
      <c r="I497" s="24"/>
      <c r="J497" s="38"/>
      <c r="K497" s="38"/>
    </row>
    <row r="498" spans="1:11" ht="12.75">
      <c r="A498" s="23"/>
      <c r="B498" s="23"/>
      <c r="C498" s="24"/>
      <c r="D498" s="23"/>
      <c r="E498" s="24"/>
      <c r="F498" s="24"/>
      <c r="G498" s="23"/>
      <c r="H498" s="25"/>
      <c r="I498" s="24"/>
      <c r="J498" s="38"/>
      <c r="K498" s="38"/>
    </row>
    <row r="499" spans="1:11" ht="12.75">
      <c r="A499" s="23"/>
      <c r="B499" s="23"/>
      <c r="C499" s="24"/>
      <c r="D499" s="23"/>
      <c r="E499" s="24"/>
      <c r="F499" s="24"/>
      <c r="G499" s="23"/>
      <c r="H499" s="25"/>
      <c r="I499" s="24"/>
      <c r="J499" s="38"/>
      <c r="K499" s="38"/>
    </row>
    <row r="500" spans="1:11" ht="12.75">
      <c r="A500" s="23"/>
      <c r="B500" s="23"/>
      <c r="C500" s="24"/>
      <c r="D500" s="23"/>
      <c r="E500" s="24"/>
      <c r="F500" s="24"/>
      <c r="G500" s="23"/>
      <c r="H500" s="25"/>
      <c r="I500" s="24"/>
      <c r="J500" s="38"/>
      <c r="K500" s="38"/>
    </row>
    <row r="501" spans="1:11" ht="12.75">
      <c r="A501" s="23"/>
      <c r="B501" s="23"/>
      <c r="C501" s="24"/>
      <c r="D501" s="23"/>
      <c r="E501" s="24"/>
      <c r="F501" s="24"/>
      <c r="G501" s="23"/>
      <c r="H501" s="25"/>
      <c r="I501" s="24"/>
      <c r="J501" s="38"/>
      <c r="K501" s="38"/>
    </row>
    <row r="502" spans="1:11" ht="12.75">
      <c r="A502" s="23"/>
      <c r="B502" s="23"/>
      <c r="C502" s="24"/>
      <c r="D502" s="23"/>
      <c r="E502" s="24"/>
      <c r="F502" s="24"/>
      <c r="G502" s="23"/>
      <c r="H502" s="25"/>
      <c r="I502" s="24"/>
      <c r="J502" s="38"/>
      <c r="K502" s="38"/>
    </row>
    <row r="503" spans="1:11" ht="12.75">
      <c r="A503" s="23"/>
      <c r="B503" s="23"/>
      <c r="C503" s="24"/>
      <c r="D503" s="23"/>
      <c r="E503" s="24"/>
      <c r="F503" s="24"/>
      <c r="G503" s="23"/>
      <c r="H503" s="25"/>
      <c r="I503" s="24"/>
      <c r="J503" s="38"/>
      <c r="K503" s="38"/>
    </row>
    <row r="504" spans="1:11" ht="12.75">
      <c r="A504" s="23"/>
      <c r="B504" s="23"/>
      <c r="C504" s="24"/>
      <c r="D504" s="23"/>
      <c r="E504" s="24"/>
      <c r="F504" s="24"/>
      <c r="G504" s="23"/>
      <c r="H504" s="25"/>
      <c r="I504" s="24"/>
      <c r="J504" s="38"/>
      <c r="K504" s="38"/>
    </row>
    <row r="505" spans="1:11" ht="12.75">
      <c r="A505" s="23"/>
      <c r="B505" s="23"/>
      <c r="C505" s="24"/>
      <c r="D505" s="23"/>
      <c r="E505" s="24"/>
      <c r="F505" s="24"/>
      <c r="G505" s="23"/>
      <c r="H505" s="25"/>
      <c r="I505" s="24"/>
      <c r="J505" s="38"/>
      <c r="K505" s="38"/>
    </row>
    <row r="506" spans="1:11" ht="12.75">
      <c r="A506" s="23"/>
      <c r="B506" s="23"/>
      <c r="C506" s="24"/>
      <c r="D506" s="23"/>
      <c r="E506" s="24"/>
      <c r="F506" s="24"/>
      <c r="G506" s="23"/>
      <c r="H506" s="25"/>
      <c r="I506" s="24"/>
      <c r="J506" s="38"/>
      <c r="K506" s="38"/>
    </row>
    <row r="507" spans="1:11" ht="12.75">
      <c r="A507" s="23"/>
      <c r="B507" s="23"/>
      <c r="C507" s="24"/>
      <c r="D507" s="23"/>
      <c r="E507" s="24"/>
      <c r="F507" s="24"/>
      <c r="G507" s="23"/>
      <c r="H507" s="25"/>
      <c r="I507" s="24"/>
      <c r="J507" s="38"/>
      <c r="K507" s="38"/>
    </row>
    <row r="508" spans="1:11" ht="12.75">
      <c r="A508" s="23"/>
      <c r="B508" s="23"/>
      <c r="C508" s="24"/>
      <c r="D508" s="23"/>
      <c r="E508" s="24"/>
      <c r="F508" s="24"/>
      <c r="G508" s="23"/>
      <c r="H508" s="25"/>
      <c r="I508" s="24"/>
      <c r="J508" s="38"/>
      <c r="K508" s="38"/>
    </row>
    <row r="509" spans="1:11" ht="12.75">
      <c r="A509" s="23"/>
      <c r="B509" s="23"/>
      <c r="C509" s="24"/>
      <c r="D509" s="23"/>
      <c r="E509" s="24"/>
      <c r="F509" s="24"/>
      <c r="G509" s="23"/>
      <c r="H509" s="25"/>
      <c r="I509" s="24"/>
      <c r="J509" s="38"/>
      <c r="K509" s="38"/>
    </row>
    <row r="510" spans="1:11" ht="12.75">
      <c r="A510" s="23"/>
      <c r="B510" s="23"/>
      <c r="C510" s="24"/>
      <c r="D510" s="23"/>
      <c r="E510" s="24"/>
      <c r="F510" s="24"/>
      <c r="G510" s="23"/>
      <c r="H510" s="25"/>
      <c r="I510" s="24"/>
      <c r="J510" s="38"/>
      <c r="K510" s="38"/>
    </row>
    <row r="511" spans="1:11" ht="12.75">
      <c r="A511" s="23"/>
      <c r="B511" s="23"/>
      <c r="C511" s="24"/>
      <c r="D511" s="23"/>
      <c r="E511" s="24"/>
      <c r="F511" s="24"/>
      <c r="G511" s="23"/>
      <c r="H511" s="25"/>
      <c r="I511" s="24"/>
      <c r="J511" s="38"/>
      <c r="K511" s="38"/>
    </row>
    <row r="512" spans="1:11" ht="12.75">
      <c r="A512" s="23"/>
      <c r="B512" s="23"/>
      <c r="C512" s="24"/>
      <c r="D512" s="23"/>
      <c r="E512" s="24"/>
      <c r="F512" s="24"/>
      <c r="G512" s="23"/>
      <c r="H512" s="25"/>
      <c r="I512" s="24"/>
      <c r="J512" s="38"/>
      <c r="K512" s="38"/>
    </row>
    <row r="513" spans="1:11" ht="12.75">
      <c r="A513" s="23"/>
      <c r="B513" s="23"/>
      <c r="C513" s="24"/>
      <c r="D513" s="23"/>
      <c r="E513" s="24"/>
      <c r="F513" s="24"/>
      <c r="G513" s="23"/>
      <c r="H513" s="25"/>
      <c r="I513" s="24"/>
      <c r="J513" s="38"/>
      <c r="K513" s="38"/>
    </row>
    <row r="514" spans="1:11" ht="12.75">
      <c r="A514" s="23"/>
      <c r="B514" s="23"/>
      <c r="C514" s="24"/>
      <c r="D514" s="23"/>
      <c r="E514" s="24"/>
      <c r="F514" s="24"/>
      <c r="G514" s="23"/>
      <c r="H514" s="25"/>
      <c r="I514" s="24"/>
      <c r="J514" s="38"/>
      <c r="K514" s="38"/>
    </row>
    <row r="515" spans="1:11" ht="12.75">
      <c r="A515" s="23"/>
      <c r="B515" s="23"/>
      <c r="C515" s="24"/>
      <c r="D515" s="23"/>
      <c r="E515" s="24"/>
      <c r="F515" s="24"/>
      <c r="G515" s="23"/>
      <c r="H515" s="25"/>
      <c r="I515" s="24"/>
      <c r="J515" s="38"/>
      <c r="K515" s="38"/>
    </row>
    <row r="516" spans="1:11" ht="12.75">
      <c r="A516" s="23"/>
      <c r="B516" s="23"/>
      <c r="C516" s="24"/>
      <c r="D516" s="23"/>
      <c r="E516" s="24"/>
      <c r="F516" s="24"/>
      <c r="G516" s="23"/>
      <c r="H516" s="25"/>
      <c r="I516" s="24"/>
      <c r="J516" s="38"/>
      <c r="K516" s="38"/>
    </row>
    <row r="517" spans="1:11" ht="12.75">
      <c r="A517" s="23"/>
      <c r="B517" s="23"/>
      <c r="C517" s="24"/>
      <c r="D517" s="23"/>
      <c r="E517" s="24"/>
      <c r="F517" s="24"/>
      <c r="G517" s="23"/>
      <c r="H517" s="25"/>
      <c r="I517" s="24"/>
      <c r="J517" s="38"/>
      <c r="K517" s="38"/>
    </row>
    <row r="518" spans="1:11" ht="12.75">
      <c r="A518" s="23"/>
      <c r="B518" s="23"/>
      <c r="C518" s="24"/>
      <c r="D518" s="23"/>
      <c r="E518" s="24"/>
      <c r="F518" s="24"/>
      <c r="G518" s="23"/>
      <c r="H518" s="25"/>
      <c r="I518" s="24"/>
      <c r="J518" s="38"/>
      <c r="K518" s="38"/>
    </row>
    <row r="519" spans="1:11" ht="12.75">
      <c r="A519" s="23"/>
      <c r="B519" s="23"/>
      <c r="C519" s="24"/>
      <c r="D519" s="23"/>
      <c r="E519" s="24"/>
      <c r="F519" s="24"/>
      <c r="G519" s="23"/>
      <c r="H519" s="25"/>
      <c r="I519" s="24"/>
      <c r="J519" s="38"/>
      <c r="K519" s="38"/>
    </row>
    <row r="520" spans="1:11" ht="12.75">
      <c r="A520" s="23"/>
      <c r="B520" s="23"/>
      <c r="C520" s="24"/>
      <c r="D520" s="23"/>
      <c r="E520" s="24"/>
      <c r="F520" s="24"/>
      <c r="G520" s="23"/>
      <c r="H520" s="25"/>
      <c r="I520" s="24"/>
      <c r="J520" s="38"/>
      <c r="K520" s="38"/>
    </row>
    <row r="521" spans="1:11" ht="12.75">
      <c r="A521" s="23"/>
      <c r="B521" s="23"/>
      <c r="C521" s="24"/>
      <c r="D521" s="23"/>
      <c r="E521" s="24"/>
      <c r="F521" s="24"/>
      <c r="G521" s="23"/>
      <c r="H521" s="25"/>
      <c r="I521" s="24"/>
      <c r="J521" s="38"/>
      <c r="K521" s="38"/>
    </row>
    <row r="522" spans="1:11" ht="12.75">
      <c r="A522" s="23"/>
      <c r="B522" s="23"/>
      <c r="C522" s="24"/>
      <c r="D522" s="23"/>
      <c r="E522" s="24"/>
      <c r="F522" s="24"/>
      <c r="G522" s="23"/>
      <c r="H522" s="25"/>
      <c r="I522" s="24"/>
      <c r="J522" s="38"/>
      <c r="K522" s="38"/>
    </row>
    <row r="523" spans="1:11" ht="12.75">
      <c r="A523" s="23"/>
      <c r="B523" s="23"/>
      <c r="C523" s="24"/>
      <c r="D523" s="23"/>
      <c r="E523" s="24"/>
      <c r="F523" s="24"/>
      <c r="G523" s="23"/>
      <c r="H523" s="25"/>
      <c r="I523" s="24"/>
      <c r="J523" s="38"/>
      <c r="K523" s="38"/>
    </row>
    <row r="524" spans="1:11" ht="12.75">
      <c r="A524" s="23"/>
      <c r="B524" s="23"/>
      <c r="C524" s="24"/>
      <c r="D524" s="23"/>
      <c r="E524" s="24"/>
      <c r="F524" s="24"/>
      <c r="G524" s="23"/>
      <c r="H524" s="25"/>
      <c r="I524" s="24"/>
      <c r="J524" s="38"/>
      <c r="K524" s="38"/>
    </row>
    <row r="525" spans="1:11" ht="12.75">
      <c r="A525" s="23"/>
      <c r="B525" s="23"/>
      <c r="C525" s="24"/>
      <c r="D525" s="23"/>
      <c r="E525" s="24"/>
      <c r="F525" s="24"/>
      <c r="G525" s="23"/>
      <c r="H525" s="25"/>
      <c r="I525" s="24"/>
      <c r="J525" s="38"/>
      <c r="K525" s="38"/>
    </row>
    <row r="526" spans="1:11" ht="12.75">
      <c r="A526" s="23"/>
      <c r="B526" s="23"/>
      <c r="C526" s="24"/>
      <c r="D526" s="23"/>
      <c r="E526" s="24"/>
      <c r="F526" s="24"/>
      <c r="G526" s="23"/>
      <c r="H526" s="25"/>
      <c r="I526" s="24"/>
      <c r="J526" s="38"/>
      <c r="K526" s="38"/>
    </row>
    <row r="527" spans="1:11" ht="12.75">
      <c r="A527" s="23"/>
      <c r="B527" s="23"/>
      <c r="C527" s="24"/>
      <c r="D527" s="23"/>
      <c r="E527" s="24"/>
      <c r="F527" s="24"/>
      <c r="G527" s="23"/>
      <c r="H527" s="25"/>
      <c r="I527" s="24"/>
      <c r="J527" s="38"/>
      <c r="K527" s="38"/>
    </row>
    <row r="528" spans="1:11" ht="12.75">
      <c r="A528" s="23"/>
      <c r="B528" s="23"/>
      <c r="C528" s="24"/>
      <c r="D528" s="23"/>
      <c r="E528" s="24"/>
      <c r="F528" s="24"/>
      <c r="G528" s="23"/>
      <c r="H528" s="25"/>
      <c r="I528" s="24"/>
      <c r="J528" s="38"/>
      <c r="K528" s="38"/>
    </row>
    <row r="529" spans="1:11" ht="12.75">
      <c r="A529" s="23"/>
      <c r="B529" s="23"/>
      <c r="C529" s="24"/>
      <c r="D529" s="23"/>
      <c r="E529" s="24"/>
      <c r="F529" s="24"/>
      <c r="G529" s="23"/>
      <c r="H529" s="25"/>
      <c r="I529" s="24"/>
      <c r="J529" s="38"/>
      <c r="K529" s="38"/>
    </row>
    <row r="530" spans="1:11" ht="12.75">
      <c r="A530" s="23"/>
      <c r="B530" s="23"/>
      <c r="C530" s="24"/>
      <c r="D530" s="23"/>
      <c r="E530" s="24"/>
      <c r="F530" s="24"/>
      <c r="G530" s="23"/>
      <c r="H530" s="25"/>
      <c r="I530" s="24"/>
      <c r="J530" s="38"/>
      <c r="K530" s="38"/>
    </row>
    <row r="531" spans="1:11" ht="12.75">
      <c r="A531" s="23"/>
      <c r="B531" s="23"/>
      <c r="C531" s="24"/>
      <c r="D531" s="23"/>
      <c r="E531" s="24"/>
      <c r="F531" s="24"/>
      <c r="G531" s="23"/>
      <c r="H531" s="25"/>
      <c r="I531" s="24"/>
      <c r="J531" s="38"/>
      <c r="K531" s="38"/>
    </row>
    <row r="532" spans="1:11" ht="12.75">
      <c r="A532" s="23"/>
      <c r="B532" s="23"/>
      <c r="C532" s="24"/>
      <c r="D532" s="23"/>
      <c r="E532" s="24"/>
      <c r="F532" s="24"/>
      <c r="G532" s="23"/>
      <c r="H532" s="25"/>
      <c r="I532" s="24"/>
      <c r="J532" s="38"/>
      <c r="K532" s="38"/>
    </row>
    <row r="533" spans="1:11" ht="12.75">
      <c r="A533" s="23"/>
      <c r="B533" s="23"/>
      <c r="C533" s="24"/>
      <c r="D533" s="23"/>
      <c r="E533" s="24"/>
      <c r="F533" s="24"/>
      <c r="G533" s="23"/>
      <c r="H533" s="25"/>
      <c r="I533" s="24"/>
      <c r="J533" s="38"/>
      <c r="K533" s="38"/>
    </row>
    <row r="534" spans="1:11" ht="12.75">
      <c r="A534" s="23"/>
      <c r="B534" s="23"/>
      <c r="C534" s="24"/>
      <c r="D534" s="23"/>
      <c r="E534" s="24"/>
      <c r="F534" s="24"/>
      <c r="G534" s="23"/>
      <c r="H534" s="25"/>
      <c r="I534" s="24"/>
      <c r="J534" s="38"/>
      <c r="K534" s="38"/>
    </row>
    <row r="535" spans="1:11" ht="12.75">
      <c r="A535" s="23"/>
      <c r="B535" s="23"/>
      <c r="C535" s="24"/>
      <c r="D535" s="23"/>
      <c r="E535" s="24"/>
      <c r="F535" s="24"/>
      <c r="G535" s="23"/>
      <c r="H535" s="25"/>
      <c r="I535" s="24"/>
      <c r="J535" s="38"/>
      <c r="K535" s="38"/>
    </row>
    <row r="536" spans="1:11" ht="12.75">
      <c r="A536" s="23"/>
      <c r="B536" s="23"/>
      <c r="C536" s="24"/>
      <c r="D536" s="23"/>
      <c r="E536" s="24"/>
      <c r="F536" s="24"/>
      <c r="G536" s="23"/>
      <c r="H536" s="25"/>
      <c r="I536" s="24"/>
      <c r="J536" s="38"/>
      <c r="K536" s="38"/>
    </row>
    <row r="537" spans="1:11" ht="12.75">
      <c r="A537" s="23"/>
      <c r="B537" s="23"/>
      <c r="C537" s="24"/>
      <c r="D537" s="23"/>
      <c r="E537" s="24"/>
      <c r="F537" s="24"/>
      <c r="G537" s="23"/>
      <c r="H537" s="25"/>
      <c r="I537" s="24"/>
      <c r="J537" s="38"/>
      <c r="K537" s="38"/>
    </row>
    <row r="538" spans="1:11" ht="12.75">
      <c r="A538" s="23"/>
      <c r="B538" s="23"/>
      <c r="C538" s="24"/>
      <c r="D538" s="23"/>
      <c r="E538" s="24"/>
      <c r="F538" s="24"/>
      <c r="G538" s="23"/>
      <c r="H538" s="25"/>
      <c r="I538" s="24"/>
      <c r="J538" s="38"/>
      <c r="K538" s="38"/>
    </row>
    <row r="539" spans="1:11" ht="12.75">
      <c r="A539" s="23"/>
      <c r="B539" s="23"/>
      <c r="C539" s="24"/>
      <c r="D539" s="23"/>
      <c r="E539" s="24"/>
      <c r="F539" s="24"/>
      <c r="G539" s="23"/>
      <c r="H539" s="25"/>
      <c r="I539" s="24"/>
      <c r="J539" s="38"/>
      <c r="K539" s="38"/>
    </row>
    <row r="540" spans="1:11" ht="12.75">
      <c r="A540" s="23"/>
      <c r="B540" s="23"/>
      <c r="C540" s="24"/>
      <c r="D540" s="23"/>
      <c r="E540" s="24"/>
      <c r="F540" s="24"/>
      <c r="G540" s="23"/>
      <c r="H540" s="25"/>
      <c r="I540" s="24"/>
      <c r="J540" s="38"/>
      <c r="K540" s="38"/>
    </row>
    <row r="541" spans="1:11" ht="12.75">
      <c r="A541" s="23"/>
      <c r="B541" s="23"/>
      <c r="C541" s="24"/>
      <c r="D541" s="23"/>
      <c r="E541" s="24"/>
      <c r="F541" s="24"/>
      <c r="G541" s="23"/>
      <c r="H541" s="25"/>
      <c r="I541" s="24"/>
      <c r="J541" s="38"/>
      <c r="K541" s="38"/>
    </row>
    <row r="542" spans="1:11" ht="12.75">
      <c r="A542" s="23"/>
      <c r="B542" s="23"/>
      <c r="C542" s="24"/>
      <c r="D542" s="23"/>
      <c r="E542" s="24"/>
      <c r="F542" s="24"/>
      <c r="G542" s="23"/>
      <c r="H542" s="25"/>
      <c r="I542" s="24"/>
      <c r="J542" s="38"/>
      <c r="K542" s="38"/>
    </row>
    <row r="543" spans="1:11" ht="12.75">
      <c r="A543" s="23"/>
      <c r="B543" s="23"/>
      <c r="C543" s="24"/>
      <c r="D543" s="23"/>
      <c r="E543" s="24"/>
      <c r="F543" s="24"/>
      <c r="G543" s="23"/>
      <c r="H543" s="25"/>
      <c r="I543" s="24"/>
      <c r="J543" s="38"/>
      <c r="K543" s="38"/>
    </row>
    <row r="544" spans="1:11" ht="12.75">
      <c r="A544" s="23"/>
      <c r="B544" s="23"/>
      <c r="C544" s="24"/>
      <c r="D544" s="23"/>
      <c r="E544" s="24"/>
      <c r="F544" s="24"/>
      <c r="G544" s="23"/>
      <c r="H544" s="25"/>
      <c r="I544" s="24"/>
      <c r="J544" s="38"/>
      <c r="K544" s="38"/>
    </row>
    <row r="545" spans="1:11" ht="12.75">
      <c r="A545" s="23"/>
      <c r="B545" s="23"/>
      <c r="C545" s="24"/>
      <c r="D545" s="23"/>
      <c r="E545" s="24"/>
      <c r="F545" s="24"/>
      <c r="G545" s="23"/>
      <c r="H545" s="25"/>
      <c r="I545" s="24"/>
      <c r="J545" s="38"/>
      <c r="K545" s="38"/>
    </row>
    <row r="546" spans="1:11" ht="12.75">
      <c r="A546" s="23"/>
      <c r="B546" s="23"/>
      <c r="C546" s="24"/>
      <c r="D546" s="23"/>
      <c r="E546" s="24"/>
      <c r="F546" s="24"/>
      <c r="G546" s="23"/>
      <c r="H546" s="25"/>
      <c r="I546" s="24"/>
      <c r="J546" s="38"/>
      <c r="K546" s="38"/>
    </row>
    <row r="547" spans="1:11" ht="12.75">
      <c r="A547" s="23"/>
      <c r="B547" s="23"/>
      <c r="C547" s="24"/>
      <c r="D547" s="23"/>
      <c r="E547" s="24"/>
      <c r="F547" s="24"/>
      <c r="G547" s="23"/>
      <c r="H547" s="25"/>
      <c r="I547" s="24"/>
      <c r="J547" s="38"/>
      <c r="K547" s="38"/>
    </row>
    <row r="548" spans="1:11" ht="12.75">
      <c r="A548" s="23"/>
      <c r="B548" s="23"/>
      <c r="C548" s="24"/>
      <c r="D548" s="23"/>
      <c r="E548" s="24"/>
      <c r="F548" s="24"/>
      <c r="G548" s="23"/>
      <c r="H548" s="25"/>
      <c r="I548" s="24"/>
      <c r="J548" s="38"/>
      <c r="K548" s="38"/>
    </row>
    <row r="549" spans="1:11" ht="12.75">
      <c r="A549" s="23"/>
      <c r="B549" s="23"/>
      <c r="C549" s="24"/>
      <c r="D549" s="23"/>
      <c r="E549" s="24"/>
      <c r="F549" s="24"/>
      <c r="G549" s="23"/>
      <c r="H549" s="25"/>
      <c r="I549" s="24"/>
      <c r="J549" s="38"/>
      <c r="K549" s="38"/>
    </row>
    <row r="550" spans="1:11" ht="12.75">
      <c r="A550" s="23"/>
      <c r="B550" s="23"/>
      <c r="C550" s="24"/>
      <c r="D550" s="23"/>
      <c r="E550" s="24"/>
      <c r="F550" s="24"/>
      <c r="G550" s="23"/>
      <c r="H550" s="25"/>
      <c r="I550" s="24"/>
      <c r="J550" s="38"/>
      <c r="K550" s="38"/>
    </row>
    <row r="551" spans="1:11" ht="12.75">
      <c r="A551" s="23"/>
      <c r="B551" s="23"/>
      <c r="C551" s="24"/>
      <c r="D551" s="23"/>
      <c r="E551" s="24"/>
      <c r="F551" s="24"/>
      <c r="G551" s="23"/>
      <c r="H551" s="25"/>
      <c r="I551" s="24"/>
      <c r="J551" s="38"/>
      <c r="K551" s="38"/>
    </row>
    <row r="552" spans="1:11" ht="12.75">
      <c r="A552" s="23"/>
      <c r="B552" s="23"/>
      <c r="C552" s="24"/>
      <c r="D552" s="23"/>
      <c r="E552" s="24"/>
      <c r="F552" s="24"/>
      <c r="G552" s="23"/>
      <c r="H552" s="25"/>
      <c r="I552" s="24"/>
      <c r="J552" s="38"/>
      <c r="K552" s="38"/>
    </row>
    <row r="553" spans="1:11" ht="12.75">
      <c r="A553" s="23"/>
      <c r="B553" s="23"/>
      <c r="C553" s="24"/>
      <c r="D553" s="23"/>
      <c r="E553" s="24"/>
      <c r="F553" s="24"/>
      <c r="G553" s="23"/>
      <c r="H553" s="25"/>
      <c r="I553" s="24"/>
      <c r="J553" s="38"/>
      <c r="K553" s="38"/>
    </row>
    <row r="554" spans="1:11" ht="12.75">
      <c r="A554" s="23"/>
      <c r="B554" s="23"/>
      <c r="C554" s="24"/>
      <c r="D554" s="23"/>
      <c r="E554" s="24"/>
      <c r="F554" s="24"/>
      <c r="G554" s="23"/>
      <c r="H554" s="25"/>
      <c r="I554" s="24"/>
      <c r="J554" s="38"/>
      <c r="K554" s="38"/>
    </row>
    <row r="555" spans="1:11" ht="12.75">
      <c r="A555" s="23"/>
      <c r="B555" s="23"/>
      <c r="C555" s="24"/>
      <c r="D555" s="23"/>
      <c r="E555" s="24"/>
      <c r="F555" s="24"/>
      <c r="G555" s="23"/>
      <c r="H555" s="25"/>
      <c r="I555" s="24"/>
      <c r="J555" s="38"/>
      <c r="K555" s="38"/>
    </row>
    <row r="556" spans="1:11" ht="12.75">
      <c r="A556" s="23"/>
      <c r="B556" s="23"/>
      <c r="C556" s="24"/>
      <c r="D556" s="23"/>
      <c r="E556" s="24"/>
      <c r="F556" s="24"/>
      <c r="G556" s="23"/>
      <c r="H556" s="25"/>
      <c r="I556" s="24"/>
      <c r="J556" s="38"/>
      <c r="K556" s="38"/>
    </row>
    <row r="557" spans="1:11" ht="12.75">
      <c r="A557" s="23"/>
      <c r="B557" s="23"/>
      <c r="C557" s="24"/>
      <c r="D557" s="23"/>
      <c r="E557" s="24"/>
      <c r="F557" s="24"/>
      <c r="G557" s="23"/>
      <c r="H557" s="25"/>
      <c r="I557" s="24"/>
      <c r="J557" s="38"/>
      <c r="K557" s="38"/>
    </row>
    <row r="558" spans="1:11" ht="12.75">
      <c r="A558" s="23"/>
      <c r="B558" s="23"/>
      <c r="C558" s="24"/>
      <c r="D558" s="23"/>
      <c r="E558" s="24"/>
      <c r="F558" s="24"/>
      <c r="G558" s="23"/>
      <c r="H558" s="25"/>
      <c r="I558" s="24"/>
      <c r="J558" s="38"/>
      <c r="K558" s="38"/>
    </row>
    <row r="559" spans="1:11" ht="12.75">
      <c r="A559" s="23"/>
      <c r="B559" s="23"/>
      <c r="C559" s="24"/>
      <c r="D559" s="23"/>
      <c r="E559" s="24"/>
      <c r="F559" s="24"/>
      <c r="G559" s="23"/>
      <c r="H559" s="25"/>
      <c r="I559" s="24"/>
      <c r="J559" s="38"/>
      <c r="K559" s="38"/>
    </row>
    <row r="560" spans="1:11" ht="12.75">
      <c r="A560" s="23"/>
      <c r="B560" s="23"/>
      <c r="C560" s="24"/>
      <c r="D560" s="23"/>
      <c r="E560" s="24"/>
      <c r="F560" s="24"/>
      <c r="G560" s="23"/>
      <c r="H560" s="25"/>
      <c r="I560" s="24"/>
      <c r="J560" s="38"/>
      <c r="K560" s="38"/>
    </row>
    <row r="561" spans="1:11" ht="12.75">
      <c r="A561" s="23"/>
      <c r="B561" s="23"/>
      <c r="C561" s="24"/>
      <c r="D561" s="23"/>
      <c r="E561" s="24"/>
      <c r="F561" s="24"/>
      <c r="G561" s="23"/>
      <c r="H561" s="25"/>
      <c r="I561" s="24"/>
      <c r="J561" s="38"/>
      <c r="K561" s="38"/>
    </row>
    <row r="562" spans="1:11" ht="12.75">
      <c r="A562" s="23"/>
      <c r="B562" s="23"/>
      <c r="C562" s="24"/>
      <c r="D562" s="23"/>
      <c r="E562" s="24"/>
      <c r="F562" s="24"/>
      <c r="G562" s="23"/>
      <c r="H562" s="25"/>
      <c r="I562" s="24"/>
      <c r="J562" s="38"/>
      <c r="K562" s="38"/>
    </row>
    <row r="563" spans="1:11" ht="12.75">
      <c r="A563" s="23"/>
      <c r="B563" s="23"/>
      <c r="C563" s="24"/>
      <c r="D563" s="23"/>
      <c r="E563" s="24"/>
      <c r="F563" s="24"/>
      <c r="G563" s="23"/>
      <c r="H563" s="25"/>
      <c r="I563" s="24"/>
      <c r="J563" s="38"/>
      <c r="K563" s="38"/>
    </row>
    <row r="564" spans="1:11" ht="12.75">
      <c r="A564" s="23"/>
      <c r="B564" s="23"/>
      <c r="C564" s="24"/>
      <c r="D564" s="23"/>
      <c r="E564" s="24"/>
      <c r="F564" s="24"/>
      <c r="G564" s="23"/>
      <c r="H564" s="25"/>
      <c r="I564" s="24"/>
      <c r="J564" s="38"/>
      <c r="K564" s="38"/>
    </row>
    <row r="565" spans="1:11" ht="12.75">
      <c r="A565" s="23"/>
      <c r="B565" s="23"/>
      <c r="C565" s="24"/>
      <c r="D565" s="23"/>
      <c r="E565" s="24"/>
      <c r="F565" s="24"/>
      <c r="G565" s="23"/>
      <c r="H565" s="25"/>
      <c r="I565" s="24"/>
      <c r="J565" s="38"/>
      <c r="K565" s="38"/>
    </row>
    <row r="566" spans="1:11" ht="12.75">
      <c r="A566" s="23"/>
      <c r="B566" s="23"/>
      <c r="C566" s="24"/>
      <c r="D566" s="23"/>
      <c r="E566" s="24"/>
      <c r="F566" s="24"/>
      <c r="G566" s="23"/>
      <c r="H566" s="25"/>
      <c r="I566" s="24"/>
      <c r="J566" s="38"/>
      <c r="K566" s="38"/>
    </row>
    <row r="567" spans="1:11" ht="12.75">
      <c r="A567" s="23"/>
      <c r="B567" s="23"/>
      <c r="C567" s="24"/>
      <c r="D567" s="23"/>
      <c r="E567" s="24"/>
      <c r="F567" s="24"/>
      <c r="G567" s="23"/>
      <c r="H567" s="25"/>
      <c r="I567" s="24"/>
      <c r="J567" s="38"/>
      <c r="K567" s="38"/>
    </row>
    <row r="568" spans="1:11" ht="12.75">
      <c r="A568" s="23"/>
      <c r="B568" s="23"/>
      <c r="C568" s="24"/>
      <c r="D568" s="23"/>
      <c r="E568" s="24"/>
      <c r="F568" s="24"/>
      <c r="G568" s="23"/>
      <c r="H568" s="25"/>
      <c r="I568" s="24"/>
      <c r="J568" s="38"/>
      <c r="K568" s="38"/>
    </row>
    <row r="569" spans="1:11" ht="12.75">
      <c r="A569" s="23"/>
      <c r="B569" s="23"/>
      <c r="C569" s="24"/>
      <c r="D569" s="23"/>
      <c r="E569" s="24"/>
      <c r="F569" s="24"/>
      <c r="G569" s="23"/>
      <c r="H569" s="25"/>
      <c r="I569" s="24"/>
      <c r="J569" s="38"/>
      <c r="K569" s="38"/>
    </row>
    <row r="570" spans="1:11" ht="12.75">
      <c r="A570" s="23"/>
      <c r="B570" s="23"/>
      <c r="C570" s="24"/>
      <c r="D570" s="23"/>
      <c r="E570" s="24"/>
      <c r="F570" s="24"/>
      <c r="G570" s="23"/>
      <c r="H570" s="25"/>
      <c r="I570" s="24"/>
      <c r="J570" s="38"/>
      <c r="K570" s="38"/>
    </row>
    <row r="571" spans="1:11" ht="12.75">
      <c r="A571" s="23"/>
      <c r="B571" s="23"/>
      <c r="C571" s="24"/>
      <c r="D571" s="23"/>
      <c r="E571" s="24"/>
      <c r="F571" s="24"/>
      <c r="G571" s="23"/>
      <c r="H571" s="25"/>
      <c r="I571" s="24"/>
      <c r="J571" s="38"/>
      <c r="K571" s="38"/>
    </row>
    <row r="572" spans="1:11" ht="12.75">
      <c r="A572" s="23"/>
      <c r="B572" s="23"/>
      <c r="C572" s="24"/>
      <c r="D572" s="23"/>
      <c r="E572" s="24"/>
      <c r="F572" s="24"/>
      <c r="G572" s="23"/>
      <c r="H572" s="25"/>
      <c r="I572" s="24"/>
      <c r="J572" s="38"/>
      <c r="K572" s="38"/>
    </row>
    <row r="573" spans="1:11" ht="12.75">
      <c r="A573" s="23"/>
      <c r="B573" s="23"/>
      <c r="C573" s="24"/>
      <c r="D573" s="23"/>
      <c r="E573" s="24"/>
      <c r="F573" s="24"/>
      <c r="G573" s="23"/>
      <c r="H573" s="25"/>
      <c r="I573" s="24"/>
      <c r="J573" s="38"/>
      <c r="K573" s="38"/>
    </row>
    <row r="574" spans="1:11" ht="12.75">
      <c r="A574" s="23"/>
      <c r="B574" s="23"/>
      <c r="C574" s="24"/>
      <c r="D574" s="23"/>
      <c r="E574" s="24"/>
      <c r="F574" s="24"/>
      <c r="G574" s="23"/>
      <c r="H574" s="25"/>
      <c r="I574" s="24"/>
      <c r="J574" s="38"/>
      <c r="K574" s="38"/>
    </row>
    <row r="575" spans="1:11" ht="12.75">
      <c r="A575" s="23"/>
      <c r="B575" s="23"/>
      <c r="C575" s="24"/>
      <c r="D575" s="23"/>
      <c r="E575" s="24"/>
      <c r="F575" s="24"/>
      <c r="G575" s="23"/>
      <c r="H575" s="25"/>
      <c r="I575" s="24"/>
      <c r="J575" s="38"/>
      <c r="K575" s="38"/>
    </row>
    <row r="576" spans="1:11" ht="12.75">
      <c r="A576" s="23"/>
      <c r="B576" s="23"/>
      <c r="C576" s="24"/>
      <c r="D576" s="23"/>
      <c r="E576" s="24"/>
      <c r="F576" s="24"/>
      <c r="G576" s="23"/>
      <c r="H576" s="25"/>
      <c r="I576" s="24"/>
      <c r="J576" s="38"/>
      <c r="K576" s="38"/>
    </row>
    <row r="577" spans="1:11" ht="12.75">
      <c r="A577" s="23"/>
      <c r="B577" s="23"/>
      <c r="C577" s="24"/>
      <c r="D577" s="23"/>
      <c r="E577" s="24"/>
      <c r="F577" s="24"/>
      <c r="G577" s="23"/>
      <c r="H577" s="25"/>
      <c r="I577" s="24"/>
      <c r="J577" s="38"/>
      <c r="K577" s="38"/>
    </row>
    <row r="578" spans="1:11" ht="12.75">
      <c r="A578" s="23"/>
      <c r="B578" s="23"/>
      <c r="C578" s="24"/>
      <c r="D578" s="23"/>
      <c r="E578" s="24"/>
      <c r="F578" s="24"/>
      <c r="G578" s="23"/>
      <c r="H578" s="25"/>
      <c r="I578" s="24"/>
      <c r="J578" s="38"/>
      <c r="K578" s="38"/>
    </row>
    <row r="579" spans="1:11" ht="12.75">
      <c r="A579" s="23"/>
      <c r="B579" s="23"/>
      <c r="C579" s="24"/>
      <c r="D579" s="23"/>
      <c r="E579" s="24"/>
      <c r="F579" s="24"/>
      <c r="G579" s="23"/>
      <c r="H579" s="25"/>
      <c r="I579" s="24"/>
      <c r="J579" s="38"/>
      <c r="K579" s="38"/>
    </row>
    <row r="580" spans="1:11" ht="12.75">
      <c r="A580" s="23"/>
      <c r="B580" s="23"/>
      <c r="C580" s="24"/>
      <c r="D580" s="23"/>
      <c r="E580" s="24"/>
      <c r="F580" s="24"/>
      <c r="G580" s="23"/>
      <c r="H580" s="25"/>
      <c r="I580" s="24"/>
      <c r="J580" s="38"/>
      <c r="K580" s="38"/>
    </row>
    <row r="581" spans="1:11" ht="12.75">
      <c r="A581" s="23"/>
      <c r="B581" s="23"/>
      <c r="C581" s="24"/>
      <c r="D581" s="23"/>
      <c r="E581" s="24"/>
      <c r="F581" s="24"/>
      <c r="G581" s="23"/>
      <c r="H581" s="25"/>
      <c r="I581" s="24"/>
      <c r="J581" s="38"/>
      <c r="K581" s="38"/>
    </row>
    <row r="582" spans="1:11" ht="12.75">
      <c r="A582" s="23"/>
      <c r="B582" s="23"/>
      <c r="C582" s="24"/>
      <c r="D582" s="23"/>
      <c r="E582" s="24"/>
      <c r="F582" s="24"/>
      <c r="G582" s="23"/>
      <c r="H582" s="25"/>
      <c r="I582" s="24"/>
      <c r="J582" s="38"/>
      <c r="K582" s="38"/>
    </row>
    <row r="583" spans="1:11" ht="12.75">
      <c r="A583" s="23"/>
      <c r="B583" s="23"/>
      <c r="C583" s="24"/>
      <c r="D583" s="23"/>
      <c r="E583" s="24"/>
      <c r="F583" s="24"/>
      <c r="G583" s="23"/>
      <c r="H583" s="25"/>
      <c r="I583" s="24"/>
      <c r="J583" s="38"/>
      <c r="K583" s="38"/>
    </row>
    <row r="584" spans="1:11" ht="12.75">
      <c r="A584" s="23"/>
      <c r="B584" s="23"/>
      <c r="C584" s="24"/>
      <c r="D584" s="23"/>
      <c r="E584" s="24"/>
      <c r="F584" s="24"/>
      <c r="G584" s="23"/>
      <c r="H584" s="25"/>
      <c r="I584" s="24"/>
      <c r="J584" s="38"/>
      <c r="K584" s="38"/>
    </row>
    <row r="585" spans="1:11" ht="12.75">
      <c r="A585" s="23"/>
      <c r="B585" s="23"/>
      <c r="C585" s="24"/>
      <c r="D585" s="23"/>
      <c r="E585" s="24"/>
      <c r="F585" s="24"/>
      <c r="G585" s="23"/>
      <c r="H585" s="25"/>
      <c r="I585" s="24"/>
      <c r="J585" s="38"/>
      <c r="K585" s="38"/>
    </row>
    <row r="586" spans="1:11" ht="12.75">
      <c r="A586" s="23"/>
      <c r="B586" s="23"/>
      <c r="C586" s="24"/>
      <c r="D586" s="23"/>
      <c r="E586" s="24"/>
      <c r="F586" s="24"/>
      <c r="G586" s="23"/>
      <c r="H586" s="25"/>
      <c r="I586" s="24"/>
      <c r="J586" s="38"/>
      <c r="K586" s="38"/>
    </row>
    <row r="587" spans="1:11" ht="12.75">
      <c r="A587" s="23"/>
      <c r="B587" s="23"/>
      <c r="C587" s="24"/>
      <c r="D587" s="23"/>
      <c r="E587" s="24"/>
      <c r="F587" s="24"/>
      <c r="G587" s="23"/>
      <c r="H587" s="25"/>
      <c r="I587" s="24"/>
      <c r="J587" s="38"/>
      <c r="K587" s="38"/>
    </row>
    <row r="588" spans="1:11" ht="12.75">
      <c r="A588" s="23"/>
      <c r="B588" s="23"/>
      <c r="C588" s="24"/>
      <c r="D588" s="23"/>
      <c r="E588" s="24"/>
      <c r="F588" s="24"/>
      <c r="G588" s="23"/>
      <c r="H588" s="25"/>
      <c r="I588" s="24"/>
      <c r="J588" s="38"/>
      <c r="K588" s="38"/>
    </row>
    <row r="589" spans="1:11" ht="12.75">
      <c r="A589" s="23"/>
      <c r="B589" s="23"/>
      <c r="C589" s="24"/>
      <c r="D589" s="23"/>
      <c r="E589" s="24"/>
      <c r="F589" s="24"/>
      <c r="G589" s="23"/>
      <c r="H589" s="25"/>
      <c r="I589" s="24"/>
      <c r="J589" s="38"/>
      <c r="K589" s="38"/>
    </row>
    <row r="590" spans="1:11" ht="12.75">
      <c r="A590" s="23"/>
      <c r="B590" s="23"/>
      <c r="C590" s="24"/>
      <c r="D590" s="23"/>
      <c r="E590" s="24"/>
      <c r="F590" s="24"/>
      <c r="G590" s="23"/>
      <c r="H590" s="25"/>
      <c r="I590" s="24"/>
      <c r="J590" s="38"/>
      <c r="K590" s="38"/>
    </row>
    <row r="591" spans="1:11" ht="12.75">
      <c r="A591" s="23"/>
      <c r="B591" s="23"/>
      <c r="C591" s="24"/>
      <c r="D591" s="23"/>
      <c r="E591" s="24"/>
      <c r="F591" s="24"/>
      <c r="G591" s="23"/>
      <c r="H591" s="25"/>
      <c r="I591" s="24"/>
      <c r="J591" s="38"/>
      <c r="K591" s="38"/>
    </row>
    <row r="592" spans="1:11" ht="12.75">
      <c r="A592" s="23"/>
      <c r="B592" s="23"/>
      <c r="C592" s="24"/>
      <c r="D592" s="23"/>
      <c r="E592" s="24"/>
      <c r="F592" s="24"/>
      <c r="G592" s="23"/>
      <c r="H592" s="25"/>
      <c r="I592" s="24"/>
      <c r="J592" s="38"/>
      <c r="K592" s="38"/>
    </row>
    <row r="593" spans="1:11" ht="12.75">
      <c r="A593" s="23"/>
      <c r="B593" s="23"/>
      <c r="C593" s="24"/>
      <c r="D593" s="23"/>
      <c r="E593" s="24"/>
      <c r="F593" s="24"/>
      <c r="G593" s="23"/>
      <c r="H593" s="25"/>
      <c r="I593" s="24"/>
      <c r="J593" s="38"/>
      <c r="K593" s="38"/>
    </row>
    <row r="594" spans="1:11" ht="12.75">
      <c r="A594" s="23"/>
      <c r="B594" s="23"/>
      <c r="C594" s="24"/>
      <c r="D594" s="23"/>
      <c r="E594" s="24"/>
      <c r="F594" s="24"/>
      <c r="G594" s="23"/>
      <c r="H594" s="25"/>
      <c r="I594" s="24"/>
      <c r="J594" s="38"/>
      <c r="K594" s="38"/>
    </row>
    <row r="595" spans="1:11" ht="12.75">
      <c r="A595" s="23"/>
      <c r="B595" s="23"/>
      <c r="C595" s="24"/>
      <c r="D595" s="23"/>
      <c r="E595" s="24"/>
      <c r="F595" s="24"/>
      <c r="G595" s="23"/>
      <c r="H595" s="25"/>
      <c r="I595" s="24"/>
      <c r="J595" s="38"/>
      <c r="K595" s="38"/>
    </row>
    <row r="596" spans="1:11" ht="12.75">
      <c r="A596" s="23"/>
      <c r="B596" s="23"/>
      <c r="C596" s="24"/>
      <c r="D596" s="23"/>
      <c r="E596" s="24"/>
      <c r="F596" s="24"/>
      <c r="G596" s="23"/>
      <c r="H596" s="25"/>
      <c r="I596" s="24"/>
      <c r="J596" s="38"/>
      <c r="K596" s="38"/>
    </row>
    <row r="597" spans="1:11" ht="12.75">
      <c r="A597" s="23"/>
      <c r="B597" s="23"/>
      <c r="C597" s="24"/>
      <c r="D597" s="23"/>
      <c r="E597" s="24"/>
      <c r="F597" s="24"/>
      <c r="G597" s="23"/>
      <c r="H597" s="25"/>
      <c r="I597" s="24"/>
      <c r="J597" s="38"/>
      <c r="K597" s="38"/>
    </row>
    <row r="598" spans="1:11" ht="12.75">
      <c r="A598" s="23"/>
      <c r="B598" s="23"/>
      <c r="C598" s="24"/>
      <c r="D598" s="23"/>
      <c r="E598" s="24"/>
      <c r="F598" s="24"/>
      <c r="G598" s="23"/>
      <c r="H598" s="25"/>
      <c r="I598" s="24"/>
      <c r="J598" s="38"/>
      <c r="K598" s="38"/>
    </row>
    <row r="599" spans="1:11" ht="12.75">
      <c r="A599" s="23"/>
      <c r="B599" s="23"/>
      <c r="C599" s="24"/>
      <c r="D599" s="23"/>
      <c r="E599" s="24"/>
      <c r="F599" s="24"/>
      <c r="G599" s="23"/>
      <c r="H599" s="25"/>
      <c r="I599" s="24"/>
      <c r="J599" s="38"/>
      <c r="K599" s="38"/>
    </row>
    <row r="600" spans="1:11" ht="12.75">
      <c r="A600" s="23"/>
      <c r="B600" s="23"/>
      <c r="C600" s="24"/>
      <c r="D600" s="23"/>
      <c r="E600" s="24"/>
      <c r="F600" s="24"/>
      <c r="G600" s="23"/>
      <c r="H600" s="25"/>
      <c r="I600" s="24"/>
      <c r="J600" s="38"/>
      <c r="K600" s="38"/>
    </row>
    <row r="601" spans="1:11" ht="12.75">
      <c r="A601" s="23"/>
      <c r="B601" s="23"/>
      <c r="C601" s="24"/>
      <c r="D601" s="23"/>
      <c r="E601" s="24"/>
      <c r="F601" s="24"/>
      <c r="G601" s="23"/>
      <c r="H601" s="25"/>
      <c r="I601" s="24"/>
      <c r="J601" s="38"/>
      <c r="K601" s="38"/>
    </row>
    <row r="602" spans="1:11" ht="12.75">
      <c r="A602" s="23"/>
      <c r="B602" s="23"/>
      <c r="C602" s="24"/>
      <c r="D602" s="23"/>
      <c r="E602" s="24"/>
      <c r="F602" s="24"/>
      <c r="G602" s="23"/>
      <c r="H602" s="25"/>
      <c r="I602" s="24"/>
      <c r="J602" s="38"/>
      <c r="K602" s="38"/>
    </row>
    <row r="603" spans="1:11" ht="12.75">
      <c r="A603" s="23"/>
      <c r="B603" s="23"/>
      <c r="C603" s="24"/>
      <c r="D603" s="23"/>
      <c r="E603" s="24"/>
      <c r="F603" s="24"/>
      <c r="G603" s="23"/>
      <c r="H603" s="25"/>
      <c r="I603" s="24"/>
      <c r="J603" s="38"/>
      <c r="K603" s="38"/>
    </row>
    <row r="604" spans="1:11" ht="12.75">
      <c r="A604" s="23"/>
      <c r="B604" s="23"/>
      <c r="C604" s="24"/>
      <c r="D604" s="23"/>
      <c r="E604" s="24"/>
      <c r="F604" s="24"/>
      <c r="G604" s="23"/>
      <c r="H604" s="25"/>
      <c r="I604" s="24"/>
      <c r="J604" s="38"/>
      <c r="K604" s="38"/>
    </row>
    <row r="605" spans="1:11" ht="12.75">
      <c r="A605" s="23"/>
      <c r="B605" s="23"/>
      <c r="C605" s="24"/>
      <c r="D605" s="23"/>
      <c r="E605" s="24"/>
      <c r="F605" s="24"/>
      <c r="G605" s="23"/>
      <c r="H605" s="25"/>
      <c r="I605" s="24"/>
      <c r="J605" s="38"/>
      <c r="K605" s="38"/>
    </row>
    <row r="606" spans="1:11" ht="12.75">
      <c r="A606" s="23"/>
      <c r="B606" s="23"/>
      <c r="C606" s="24"/>
      <c r="D606" s="23"/>
      <c r="E606" s="24"/>
      <c r="F606" s="24"/>
      <c r="G606" s="23"/>
      <c r="H606" s="25"/>
      <c r="I606" s="24"/>
      <c r="J606" s="38"/>
      <c r="K606" s="38"/>
    </row>
    <row r="607" spans="1:11" ht="12.75">
      <c r="A607" s="23"/>
      <c r="B607" s="23"/>
      <c r="C607" s="24"/>
      <c r="D607" s="23"/>
      <c r="E607" s="24"/>
      <c r="F607" s="24"/>
      <c r="G607" s="23"/>
      <c r="H607" s="25"/>
      <c r="I607" s="24"/>
      <c r="J607" s="38"/>
      <c r="K607" s="38"/>
    </row>
    <row r="608" spans="1:11" ht="12.75">
      <c r="A608" s="23"/>
      <c r="B608" s="23"/>
      <c r="C608" s="24"/>
      <c r="D608" s="23"/>
      <c r="E608" s="24"/>
      <c r="F608" s="24"/>
      <c r="G608" s="23"/>
      <c r="H608" s="25"/>
      <c r="I608" s="24"/>
      <c r="J608" s="38"/>
      <c r="K608" s="38"/>
    </row>
    <row r="609" spans="1:11" ht="12.75">
      <c r="A609" s="23"/>
      <c r="B609" s="23"/>
      <c r="C609" s="24"/>
      <c r="D609" s="23"/>
      <c r="E609" s="24"/>
      <c r="F609" s="24"/>
      <c r="G609" s="23"/>
      <c r="H609" s="25"/>
      <c r="I609" s="24"/>
      <c r="J609" s="38"/>
      <c r="K609" s="38"/>
    </row>
    <row r="610" spans="1:11" ht="12.75">
      <c r="A610" s="23"/>
      <c r="B610" s="23"/>
      <c r="C610" s="24"/>
      <c r="D610" s="23"/>
      <c r="E610" s="24"/>
      <c r="F610" s="24"/>
      <c r="G610" s="23"/>
      <c r="H610" s="25"/>
      <c r="I610" s="24"/>
      <c r="J610" s="38"/>
      <c r="K610" s="38"/>
    </row>
    <row r="611" spans="1:11" ht="12.75">
      <c r="A611" s="23"/>
      <c r="B611" s="23"/>
      <c r="C611" s="24"/>
      <c r="D611" s="23"/>
      <c r="E611" s="24"/>
      <c r="F611" s="24"/>
      <c r="G611" s="23"/>
      <c r="H611" s="25"/>
      <c r="I611" s="24"/>
      <c r="J611" s="38"/>
      <c r="K611" s="38"/>
    </row>
    <row r="612" spans="1:11" ht="12.75">
      <c r="A612" s="23"/>
      <c r="B612" s="23"/>
      <c r="C612" s="24"/>
      <c r="D612" s="23"/>
      <c r="E612" s="24"/>
      <c r="F612" s="24"/>
      <c r="G612" s="23"/>
      <c r="H612" s="25"/>
      <c r="I612" s="24"/>
      <c r="J612" s="38"/>
      <c r="K612" s="38"/>
    </row>
    <row r="613" spans="1:11" ht="12.75">
      <c r="A613" s="23"/>
      <c r="B613" s="23"/>
      <c r="C613" s="24"/>
      <c r="D613" s="23"/>
      <c r="E613" s="24"/>
      <c r="F613" s="24"/>
      <c r="G613" s="23"/>
      <c r="H613" s="25"/>
      <c r="I613" s="24"/>
      <c r="J613" s="38"/>
      <c r="K613" s="38"/>
    </row>
    <row r="614" spans="1:11" ht="12.75">
      <c r="A614" s="23"/>
      <c r="B614" s="23"/>
      <c r="C614" s="24"/>
      <c r="D614" s="23"/>
      <c r="E614" s="24"/>
      <c r="F614" s="24"/>
      <c r="G614" s="23"/>
      <c r="H614" s="25"/>
      <c r="I614" s="24"/>
      <c r="J614" s="38"/>
      <c r="K614" s="38"/>
    </row>
    <row r="615" spans="1:11" ht="12.75">
      <c r="A615" s="23"/>
      <c r="B615" s="23"/>
      <c r="C615" s="24"/>
      <c r="D615" s="23"/>
      <c r="E615" s="24"/>
      <c r="F615" s="24"/>
      <c r="G615" s="23"/>
      <c r="H615" s="25"/>
      <c r="I615" s="24"/>
      <c r="J615" s="38"/>
      <c r="K615" s="38"/>
    </row>
    <row r="616" spans="1:11" ht="12.75">
      <c r="A616" s="23"/>
      <c r="B616" s="23"/>
      <c r="C616" s="24"/>
      <c r="D616" s="23"/>
      <c r="E616" s="24"/>
      <c r="F616" s="24"/>
      <c r="G616" s="23"/>
      <c r="H616" s="25"/>
      <c r="I616" s="24"/>
      <c r="J616" s="38"/>
      <c r="K616" s="38"/>
    </row>
    <row r="617" spans="1:11" ht="12.75">
      <c r="A617" s="23"/>
      <c r="B617" s="23"/>
      <c r="C617" s="24"/>
      <c r="D617" s="23"/>
      <c r="E617" s="24"/>
      <c r="F617" s="24"/>
      <c r="G617" s="23"/>
      <c r="H617" s="25"/>
      <c r="I617" s="24"/>
      <c r="J617" s="38"/>
      <c r="K617" s="38"/>
    </row>
    <row r="618" spans="1:11" ht="12.75">
      <c r="A618" s="23"/>
      <c r="B618" s="23"/>
      <c r="C618" s="24"/>
      <c r="D618" s="23"/>
      <c r="E618" s="24"/>
      <c r="F618" s="24"/>
      <c r="G618" s="23"/>
      <c r="H618" s="25"/>
      <c r="I618" s="24"/>
      <c r="J618" s="38"/>
      <c r="K618" s="38"/>
    </row>
    <row r="619" spans="1:11" ht="12.75">
      <c r="A619" s="23"/>
      <c r="B619" s="23"/>
      <c r="C619" s="24"/>
      <c r="D619" s="23"/>
      <c r="E619" s="24"/>
      <c r="F619" s="24"/>
      <c r="G619" s="23"/>
      <c r="H619" s="25"/>
      <c r="I619" s="24"/>
      <c r="J619" s="38"/>
      <c r="K619" s="38"/>
    </row>
    <row r="620" spans="1:11" ht="12.75">
      <c r="A620" s="23"/>
      <c r="B620" s="23"/>
      <c r="C620" s="24"/>
      <c r="D620" s="23"/>
      <c r="E620" s="24"/>
      <c r="F620" s="24"/>
      <c r="G620" s="23"/>
      <c r="H620" s="25"/>
      <c r="I620" s="24"/>
      <c r="J620" s="38"/>
      <c r="K620" s="38"/>
    </row>
    <row r="621" spans="1:11" ht="12.75">
      <c r="A621" s="23"/>
      <c r="B621" s="23"/>
      <c r="C621" s="24"/>
      <c r="D621" s="23"/>
      <c r="E621" s="24"/>
      <c r="F621" s="24"/>
      <c r="G621" s="23"/>
      <c r="H621" s="25"/>
      <c r="I621" s="24"/>
      <c r="J621" s="38"/>
      <c r="K621" s="38"/>
    </row>
    <row r="622" spans="1:11" ht="12.75">
      <c r="A622" s="23"/>
      <c r="B622" s="23"/>
      <c r="C622" s="24"/>
      <c r="D622" s="23"/>
      <c r="E622" s="24"/>
      <c r="F622" s="24"/>
      <c r="G622" s="23"/>
      <c r="H622" s="25"/>
      <c r="I622" s="24"/>
      <c r="J622" s="38"/>
      <c r="K622" s="38"/>
    </row>
    <row r="623" spans="1:11" ht="12.75">
      <c r="A623" s="23"/>
      <c r="B623" s="23"/>
      <c r="C623" s="24"/>
      <c r="D623" s="23"/>
      <c r="E623" s="24"/>
      <c r="F623" s="24"/>
      <c r="G623" s="23"/>
      <c r="H623" s="25"/>
      <c r="I623" s="24"/>
      <c r="J623" s="38"/>
      <c r="K623" s="38"/>
    </row>
    <row r="624" spans="1:11" ht="12.75">
      <c r="A624" s="23"/>
      <c r="B624" s="23"/>
      <c r="C624" s="24"/>
      <c r="D624" s="23"/>
      <c r="E624" s="24"/>
      <c r="F624" s="24"/>
      <c r="G624" s="23"/>
      <c r="H624" s="25"/>
      <c r="I624" s="24"/>
      <c r="J624" s="38"/>
      <c r="K624" s="38"/>
    </row>
    <row r="625" spans="1:11" ht="12.75">
      <c r="A625" s="23"/>
      <c r="B625" s="23"/>
      <c r="C625" s="24"/>
      <c r="D625" s="23"/>
      <c r="E625" s="24"/>
      <c r="F625" s="24"/>
      <c r="G625" s="23"/>
      <c r="H625" s="25"/>
      <c r="I625" s="24"/>
      <c r="J625" s="38"/>
      <c r="K625" s="38"/>
    </row>
    <row r="626" spans="1:11" ht="12.75">
      <c r="A626" s="23"/>
      <c r="B626" s="23"/>
      <c r="C626" s="24"/>
      <c r="D626" s="23"/>
      <c r="E626" s="24"/>
      <c r="F626" s="24"/>
      <c r="G626" s="23"/>
      <c r="H626" s="25"/>
      <c r="I626" s="24"/>
      <c r="J626" s="38"/>
      <c r="K626" s="38"/>
    </row>
    <row r="627" spans="1:11" ht="12.75">
      <c r="A627" s="23"/>
      <c r="B627" s="23"/>
      <c r="C627" s="24"/>
      <c r="D627" s="23"/>
      <c r="E627" s="24"/>
      <c r="F627" s="24"/>
      <c r="G627" s="23"/>
      <c r="H627" s="25"/>
      <c r="I627" s="24"/>
      <c r="J627" s="38"/>
      <c r="K627" s="38"/>
    </row>
    <row r="628" spans="1:11" ht="12.75">
      <c r="A628" s="23"/>
      <c r="B628" s="23"/>
      <c r="C628" s="24"/>
      <c r="D628" s="23"/>
      <c r="E628" s="24"/>
      <c r="F628" s="24"/>
      <c r="G628" s="23"/>
      <c r="H628" s="25"/>
      <c r="I628" s="24"/>
      <c r="J628" s="38"/>
      <c r="K628" s="38"/>
    </row>
    <row r="629" spans="1:11" ht="12.75">
      <c r="A629" s="23"/>
      <c r="B629" s="23"/>
      <c r="C629" s="24"/>
      <c r="D629" s="23"/>
      <c r="E629" s="24"/>
      <c r="F629" s="24"/>
      <c r="G629" s="23"/>
      <c r="H629" s="25"/>
      <c r="I629" s="24"/>
      <c r="J629" s="38"/>
      <c r="K629" s="38"/>
    </row>
    <row r="630" spans="1:11" ht="12.75">
      <c r="A630" s="23"/>
      <c r="B630" s="23"/>
      <c r="C630" s="24"/>
      <c r="D630" s="23"/>
      <c r="E630" s="24"/>
      <c r="F630" s="24"/>
      <c r="G630" s="23"/>
      <c r="H630" s="25"/>
      <c r="I630" s="24"/>
      <c r="J630" s="38"/>
      <c r="K630" s="38"/>
    </row>
    <row r="631" spans="1:11" ht="12.75">
      <c r="A631" s="23"/>
      <c r="B631" s="23"/>
      <c r="C631" s="24"/>
      <c r="D631" s="23"/>
      <c r="E631" s="24"/>
      <c r="F631" s="24"/>
      <c r="G631" s="23"/>
      <c r="H631" s="25"/>
      <c r="I631" s="24"/>
      <c r="J631" s="38"/>
      <c r="K631" s="38"/>
    </row>
    <row r="632" spans="1:11" ht="12.75">
      <c r="A632" s="23"/>
      <c r="B632" s="23"/>
      <c r="C632" s="24"/>
      <c r="D632" s="23"/>
      <c r="E632" s="24"/>
      <c r="F632" s="24"/>
      <c r="G632" s="23"/>
      <c r="H632" s="25"/>
      <c r="I632" s="24"/>
      <c r="J632" s="38"/>
      <c r="K632" s="38"/>
    </row>
    <row r="633" spans="1:11" ht="12.75">
      <c r="A633" s="23"/>
      <c r="B633" s="23"/>
      <c r="C633" s="24"/>
      <c r="D633" s="23"/>
      <c r="E633" s="24"/>
      <c r="F633" s="24"/>
      <c r="G633" s="23"/>
      <c r="H633" s="25"/>
      <c r="I633" s="24"/>
      <c r="J633" s="38"/>
      <c r="K633" s="38"/>
    </row>
    <row r="634" spans="1:11" ht="12.75">
      <c r="A634" s="23"/>
      <c r="B634" s="23"/>
      <c r="C634" s="24"/>
      <c r="D634" s="23"/>
      <c r="E634" s="24"/>
      <c r="F634" s="24"/>
      <c r="G634" s="23"/>
      <c r="H634" s="25"/>
      <c r="I634" s="24"/>
      <c r="J634" s="38"/>
      <c r="K634" s="38"/>
    </row>
    <row r="635" spans="1:11" ht="12.75">
      <c r="A635" s="23"/>
      <c r="B635" s="23"/>
      <c r="C635" s="24"/>
      <c r="D635" s="23"/>
      <c r="E635" s="24"/>
      <c r="F635" s="24"/>
      <c r="G635" s="23"/>
      <c r="H635" s="25"/>
      <c r="I635" s="24"/>
      <c r="J635" s="38"/>
      <c r="K635" s="38"/>
    </row>
    <row r="636" spans="1:11" ht="12.75">
      <c r="A636" s="23"/>
      <c r="B636" s="23"/>
      <c r="C636" s="24"/>
      <c r="D636" s="23"/>
      <c r="E636" s="24"/>
      <c r="F636" s="24"/>
      <c r="G636" s="23"/>
      <c r="H636" s="25"/>
      <c r="I636" s="24"/>
      <c r="J636" s="38"/>
      <c r="K636" s="38"/>
    </row>
    <row r="637" spans="1:11" ht="12.75">
      <c r="A637" s="23"/>
      <c r="B637" s="23"/>
      <c r="C637" s="24"/>
      <c r="D637" s="23"/>
      <c r="E637" s="24"/>
      <c r="F637" s="24"/>
      <c r="G637" s="23"/>
      <c r="H637" s="25"/>
      <c r="I637" s="24"/>
      <c r="J637" s="38"/>
      <c r="K637" s="38"/>
    </row>
    <row r="638" spans="1:11" ht="12.75">
      <c r="A638" s="23"/>
      <c r="B638" s="23"/>
      <c r="C638" s="24"/>
      <c r="D638" s="23"/>
      <c r="E638" s="24"/>
      <c r="F638" s="24"/>
      <c r="G638" s="23"/>
      <c r="H638" s="25"/>
      <c r="I638" s="24"/>
      <c r="J638" s="38"/>
      <c r="K638" s="38"/>
    </row>
    <row r="639" spans="1:11" ht="12.75">
      <c r="A639" s="23"/>
      <c r="B639" s="23"/>
      <c r="C639" s="24"/>
      <c r="D639" s="23"/>
      <c r="E639" s="24"/>
      <c r="F639" s="24"/>
      <c r="G639" s="23"/>
      <c r="H639" s="25"/>
      <c r="I639" s="24"/>
      <c r="J639" s="38"/>
      <c r="K639" s="38"/>
    </row>
    <row r="640" spans="1:11" ht="12.75">
      <c r="A640" s="23"/>
      <c r="B640" s="23"/>
      <c r="C640" s="24"/>
      <c r="D640" s="23"/>
      <c r="E640" s="24"/>
      <c r="F640" s="24"/>
      <c r="G640" s="23"/>
      <c r="H640" s="25"/>
      <c r="I640" s="24"/>
      <c r="J640" s="38"/>
      <c r="K640" s="38"/>
    </row>
    <row r="641" spans="1:11" ht="12.75">
      <c r="A641" s="23"/>
      <c r="B641" s="23"/>
      <c r="C641" s="24"/>
      <c r="D641" s="23"/>
      <c r="E641" s="24"/>
      <c r="F641" s="24"/>
      <c r="G641" s="23"/>
      <c r="H641" s="25"/>
      <c r="I641" s="24"/>
      <c r="J641" s="38"/>
      <c r="K641" s="38"/>
    </row>
    <row r="642" spans="1:11" ht="12.75">
      <c r="A642" s="23"/>
      <c r="B642" s="23"/>
      <c r="C642" s="24"/>
      <c r="D642" s="23"/>
      <c r="E642" s="24"/>
      <c r="F642" s="24"/>
      <c r="G642" s="23"/>
      <c r="H642" s="25"/>
      <c r="I642" s="24"/>
      <c r="J642" s="38"/>
      <c r="K642" s="38"/>
    </row>
    <row r="643" spans="1:11" ht="12.75">
      <c r="A643" s="23"/>
      <c r="B643" s="23"/>
      <c r="C643" s="24"/>
      <c r="D643" s="23"/>
      <c r="E643" s="24"/>
      <c r="F643" s="24"/>
      <c r="G643" s="23"/>
      <c r="H643" s="25"/>
      <c r="I643" s="24"/>
      <c r="J643" s="38"/>
      <c r="K643" s="38"/>
    </row>
    <row r="644" spans="1:11" ht="12.75">
      <c r="A644" s="23"/>
      <c r="B644" s="23"/>
      <c r="C644" s="24"/>
      <c r="D644" s="23"/>
      <c r="E644" s="24"/>
      <c r="F644" s="24"/>
      <c r="G644" s="23"/>
      <c r="H644" s="25"/>
      <c r="I644" s="24"/>
      <c r="J644" s="38"/>
      <c r="K644" s="38"/>
    </row>
    <row r="645" spans="1:11" ht="12.75">
      <c r="A645" s="23"/>
      <c r="B645" s="23"/>
      <c r="C645" s="24"/>
      <c r="D645" s="23"/>
      <c r="E645" s="24"/>
      <c r="F645" s="24"/>
      <c r="G645" s="23"/>
      <c r="H645" s="25"/>
      <c r="I645" s="24"/>
      <c r="J645" s="38"/>
      <c r="K645" s="38"/>
    </row>
    <row r="646" spans="1:11" ht="12.75">
      <c r="A646" s="23"/>
      <c r="B646" s="23"/>
      <c r="C646" s="24"/>
      <c r="D646" s="23"/>
      <c r="E646" s="24"/>
      <c r="F646" s="24"/>
      <c r="G646" s="23"/>
      <c r="H646" s="25"/>
      <c r="I646" s="24"/>
      <c r="J646" s="38"/>
      <c r="K646" s="38"/>
    </row>
    <row r="647" spans="1:11" ht="12.75">
      <c r="A647" s="23"/>
      <c r="B647" s="23"/>
      <c r="C647" s="24"/>
      <c r="D647" s="23"/>
      <c r="E647" s="24"/>
      <c r="F647" s="24"/>
      <c r="G647" s="23"/>
      <c r="H647" s="25"/>
      <c r="I647" s="24"/>
      <c r="J647" s="38"/>
      <c r="K647" s="38"/>
    </row>
    <row r="648" spans="1:11" ht="12.75">
      <c r="A648" s="23"/>
      <c r="B648" s="23"/>
      <c r="C648" s="24"/>
      <c r="D648" s="23"/>
      <c r="E648" s="24"/>
      <c r="F648" s="24"/>
      <c r="G648" s="23"/>
      <c r="H648" s="25"/>
      <c r="I648" s="24"/>
      <c r="J648" s="38"/>
      <c r="K648" s="38"/>
    </row>
    <row r="649" spans="1:11" ht="12.75">
      <c r="A649" s="23"/>
      <c r="B649" s="23"/>
      <c r="C649" s="24"/>
      <c r="D649" s="23"/>
      <c r="E649" s="24"/>
      <c r="F649" s="24"/>
      <c r="G649" s="23"/>
      <c r="H649" s="25"/>
      <c r="I649" s="24"/>
      <c r="J649" s="38"/>
      <c r="K649" s="38"/>
    </row>
    <row r="650" spans="1:11" ht="12.75">
      <c r="A650" s="23"/>
      <c r="B650" s="23"/>
      <c r="C650" s="24"/>
      <c r="D650" s="23"/>
      <c r="E650" s="24"/>
      <c r="F650" s="24"/>
      <c r="G650" s="23"/>
      <c r="H650" s="25"/>
      <c r="I650" s="24"/>
      <c r="J650" s="38"/>
      <c r="K650" s="38"/>
    </row>
    <row r="651" spans="1:11" ht="12.75">
      <c r="A651" s="23"/>
      <c r="B651" s="23"/>
      <c r="C651" s="24"/>
      <c r="D651" s="23"/>
      <c r="E651" s="24"/>
      <c r="F651" s="24"/>
      <c r="G651" s="23"/>
      <c r="H651" s="25"/>
      <c r="I651" s="24"/>
      <c r="J651" s="38"/>
      <c r="K651" s="38"/>
    </row>
    <row r="652" spans="1:11" ht="12.75">
      <c r="A652" s="23"/>
      <c r="B652" s="23"/>
      <c r="C652" s="24"/>
      <c r="D652" s="23"/>
      <c r="E652" s="24"/>
      <c r="F652" s="24"/>
      <c r="G652" s="23"/>
      <c r="H652" s="25"/>
      <c r="I652" s="24"/>
      <c r="J652" s="38"/>
      <c r="K652" s="38"/>
    </row>
    <row r="653" spans="1:11" ht="12.75">
      <c r="A653" s="23"/>
      <c r="B653" s="23"/>
      <c r="C653" s="24"/>
      <c r="D653" s="23"/>
      <c r="E653" s="24"/>
      <c r="F653" s="24"/>
      <c r="G653" s="23"/>
      <c r="H653" s="25"/>
      <c r="I653" s="24"/>
      <c r="J653" s="38"/>
      <c r="K653" s="38"/>
    </row>
    <row r="654" spans="1:11" ht="12.75">
      <c r="A654" s="23"/>
      <c r="B654" s="23"/>
      <c r="C654" s="24"/>
      <c r="D654" s="23"/>
      <c r="E654" s="24"/>
      <c r="F654" s="24"/>
      <c r="G654" s="23"/>
      <c r="H654" s="25"/>
      <c r="I654" s="24"/>
      <c r="J654" s="38"/>
      <c r="K654" s="38"/>
    </row>
    <row r="655" spans="1:11" ht="12.75">
      <c r="A655" s="23"/>
      <c r="B655" s="23"/>
      <c r="C655" s="24"/>
      <c r="D655" s="23"/>
      <c r="E655" s="24"/>
      <c r="F655" s="24"/>
      <c r="G655" s="23"/>
      <c r="H655" s="25"/>
      <c r="I655" s="24"/>
      <c r="J655" s="38"/>
      <c r="K655" s="38"/>
    </row>
    <row r="656" spans="1:11" ht="12.75">
      <c r="A656" s="23"/>
      <c r="B656" s="23"/>
      <c r="C656" s="24"/>
      <c r="D656" s="23"/>
      <c r="E656" s="24"/>
      <c r="F656" s="24"/>
      <c r="G656" s="23"/>
      <c r="H656" s="25"/>
      <c r="I656" s="24"/>
      <c r="J656" s="38"/>
      <c r="K656" s="38"/>
    </row>
    <row r="657" spans="1:11" ht="12.75">
      <c r="A657" s="23"/>
      <c r="B657" s="23"/>
      <c r="C657" s="24"/>
      <c r="D657" s="23"/>
      <c r="E657" s="24"/>
      <c r="F657" s="24"/>
      <c r="G657" s="23"/>
      <c r="H657" s="25"/>
      <c r="I657" s="24"/>
      <c r="J657" s="38"/>
      <c r="K657" s="38"/>
    </row>
    <row r="658" spans="1:11" ht="12.75">
      <c r="A658" s="23"/>
      <c r="B658" s="23"/>
      <c r="C658" s="24"/>
      <c r="D658" s="23"/>
      <c r="E658" s="24"/>
      <c r="F658" s="24"/>
      <c r="G658" s="23"/>
      <c r="H658" s="25"/>
      <c r="I658" s="24"/>
      <c r="J658" s="38"/>
      <c r="K658" s="38"/>
    </row>
    <row r="659" spans="1:11" ht="12.75">
      <c r="A659" s="23"/>
      <c r="B659" s="23"/>
      <c r="C659" s="24"/>
      <c r="D659" s="23"/>
      <c r="E659" s="24"/>
      <c r="F659" s="24"/>
      <c r="G659" s="23"/>
      <c r="H659" s="25"/>
      <c r="I659" s="24"/>
      <c r="J659" s="38"/>
      <c r="K659" s="38"/>
    </row>
    <row r="660" spans="1:11" ht="12.75">
      <c r="A660" s="23"/>
      <c r="B660" s="23"/>
      <c r="C660" s="24"/>
      <c r="D660" s="23"/>
      <c r="E660" s="24"/>
      <c r="F660" s="24"/>
      <c r="G660" s="23"/>
      <c r="H660" s="25"/>
      <c r="I660" s="24"/>
      <c r="J660" s="38"/>
      <c r="K660" s="38"/>
    </row>
    <row r="661" spans="1:11" ht="12.75">
      <c r="A661" s="23"/>
      <c r="B661" s="23"/>
      <c r="C661" s="24"/>
      <c r="D661" s="23"/>
      <c r="E661" s="24"/>
      <c r="F661" s="24"/>
      <c r="G661" s="23"/>
      <c r="H661" s="25"/>
      <c r="I661" s="24"/>
      <c r="J661" s="38"/>
      <c r="K661" s="38"/>
    </row>
    <row r="662" spans="1:11" ht="12.75">
      <c r="A662" s="23"/>
      <c r="B662" s="23"/>
      <c r="C662" s="24"/>
      <c r="D662" s="23"/>
      <c r="E662" s="24"/>
      <c r="F662" s="24"/>
      <c r="G662" s="23"/>
      <c r="H662" s="25"/>
      <c r="I662" s="24"/>
      <c r="J662" s="38"/>
      <c r="K662" s="38"/>
    </row>
    <row r="663" spans="1:11" ht="12.75">
      <c r="A663" s="23"/>
      <c r="B663" s="23"/>
      <c r="C663" s="24"/>
      <c r="D663" s="23"/>
      <c r="E663" s="24"/>
      <c r="F663" s="24"/>
      <c r="G663" s="23"/>
      <c r="H663" s="25"/>
      <c r="I663" s="24"/>
      <c r="J663" s="38"/>
      <c r="K663" s="38"/>
    </row>
    <row r="664" spans="1:11" ht="12.75">
      <c r="A664" s="23"/>
      <c r="B664" s="23"/>
      <c r="C664" s="24"/>
      <c r="D664" s="23"/>
      <c r="E664" s="24"/>
      <c r="F664" s="24"/>
      <c r="G664" s="23"/>
      <c r="H664" s="25"/>
      <c r="I664" s="24"/>
      <c r="J664" s="38"/>
      <c r="K664" s="38"/>
    </row>
    <row r="665" spans="1:11" ht="12.75">
      <c r="A665" s="23"/>
      <c r="B665" s="23"/>
      <c r="C665" s="24"/>
      <c r="D665" s="23"/>
      <c r="E665" s="24"/>
      <c r="F665" s="24"/>
      <c r="G665" s="23"/>
      <c r="H665" s="25"/>
      <c r="I665" s="24"/>
      <c r="J665" s="38"/>
      <c r="K665" s="38"/>
    </row>
    <row r="666" spans="1:11" ht="12.75">
      <c r="A666" s="23"/>
      <c r="B666" s="23"/>
      <c r="C666" s="24"/>
      <c r="D666" s="23"/>
      <c r="E666" s="24"/>
      <c r="F666" s="24"/>
      <c r="G666" s="23"/>
      <c r="H666" s="25"/>
      <c r="I666" s="24"/>
      <c r="J666" s="38"/>
      <c r="K666" s="38"/>
    </row>
    <row r="667" spans="1:11" ht="12.75">
      <c r="A667" s="23"/>
      <c r="B667" s="23"/>
      <c r="C667" s="24"/>
      <c r="D667" s="23"/>
      <c r="E667" s="24"/>
      <c r="F667" s="24"/>
      <c r="G667" s="23"/>
      <c r="H667" s="25"/>
      <c r="I667" s="24"/>
      <c r="J667" s="38"/>
      <c r="K667" s="38"/>
    </row>
    <row r="668" spans="1:11" ht="12.75">
      <c r="A668" s="23"/>
      <c r="B668" s="23"/>
      <c r="C668" s="24"/>
      <c r="D668" s="23"/>
      <c r="E668" s="24"/>
      <c r="F668" s="24"/>
      <c r="G668" s="23"/>
      <c r="H668" s="25"/>
      <c r="I668" s="24"/>
      <c r="J668" s="38"/>
      <c r="K668" s="38"/>
    </row>
    <row r="669" spans="1:11" ht="12.75">
      <c r="A669" s="23"/>
      <c r="B669" s="23"/>
      <c r="C669" s="24"/>
      <c r="D669" s="23"/>
      <c r="E669" s="24"/>
      <c r="F669" s="24"/>
      <c r="G669" s="23"/>
      <c r="H669" s="25"/>
      <c r="I669" s="24"/>
      <c r="J669" s="38"/>
      <c r="K669" s="38"/>
    </row>
    <row r="670" spans="1:11" ht="12.75">
      <c r="A670" s="23"/>
      <c r="B670" s="23"/>
      <c r="C670" s="24"/>
      <c r="D670" s="23"/>
      <c r="E670" s="24"/>
      <c r="F670" s="24"/>
      <c r="G670" s="23"/>
      <c r="H670" s="25"/>
      <c r="I670" s="24"/>
      <c r="J670" s="38"/>
      <c r="K670" s="38"/>
    </row>
    <row r="671" spans="1:11" ht="12.75">
      <c r="A671" s="23"/>
      <c r="B671" s="23"/>
      <c r="C671" s="24"/>
      <c r="D671" s="23"/>
      <c r="E671" s="24"/>
      <c r="F671" s="24"/>
      <c r="G671" s="23"/>
      <c r="H671" s="25"/>
      <c r="I671" s="24"/>
      <c r="J671" s="38"/>
      <c r="K671" s="38"/>
    </row>
    <row r="672" spans="1:11" ht="12.75">
      <c r="A672" s="23"/>
      <c r="B672" s="23"/>
      <c r="C672" s="24"/>
      <c r="D672" s="23"/>
      <c r="E672" s="24"/>
      <c r="F672" s="24"/>
      <c r="G672" s="23"/>
      <c r="H672" s="25"/>
      <c r="I672" s="24"/>
      <c r="J672" s="38"/>
      <c r="K672" s="38"/>
    </row>
    <row r="673" spans="1:11" ht="12.75">
      <c r="A673" s="23"/>
      <c r="B673" s="23"/>
      <c r="C673" s="24"/>
      <c r="D673" s="23"/>
      <c r="E673" s="24"/>
      <c r="F673" s="24"/>
      <c r="G673" s="23"/>
      <c r="H673" s="25"/>
      <c r="I673" s="24"/>
      <c r="J673" s="38"/>
      <c r="K673" s="38"/>
    </row>
    <row r="674" spans="1:11" ht="12.75">
      <c r="A674" s="23"/>
      <c r="B674" s="23"/>
      <c r="C674" s="24"/>
      <c r="D674" s="23"/>
      <c r="E674" s="24"/>
      <c r="F674" s="24"/>
      <c r="G674" s="23"/>
      <c r="H674" s="25"/>
      <c r="I674" s="24"/>
      <c r="J674" s="38"/>
      <c r="K674" s="38"/>
    </row>
    <row r="675" spans="1:11" ht="12.75">
      <c r="A675" s="23"/>
      <c r="B675" s="23"/>
      <c r="C675" s="24"/>
      <c r="D675" s="23"/>
      <c r="E675" s="24"/>
      <c r="F675" s="24"/>
      <c r="G675" s="23"/>
      <c r="H675" s="25"/>
      <c r="I675" s="24"/>
      <c r="J675" s="38"/>
      <c r="K675" s="38"/>
    </row>
    <row r="676" spans="1:11" ht="12.75">
      <c r="A676" s="23"/>
      <c r="B676" s="23"/>
      <c r="C676" s="24"/>
      <c r="D676" s="23"/>
      <c r="E676" s="24"/>
      <c r="F676" s="24"/>
      <c r="G676" s="23"/>
      <c r="H676" s="25"/>
      <c r="I676" s="24"/>
      <c r="J676" s="38"/>
      <c r="K676" s="38"/>
    </row>
    <row r="677" spans="1:11" ht="12.75">
      <c r="A677" s="23"/>
      <c r="B677" s="23"/>
      <c r="C677" s="24"/>
      <c r="D677" s="23"/>
      <c r="E677" s="24"/>
      <c r="F677" s="24"/>
      <c r="G677" s="23"/>
      <c r="H677" s="25"/>
      <c r="I677" s="24"/>
      <c r="J677" s="38"/>
      <c r="K677" s="38"/>
    </row>
    <row r="678" spans="1:11" ht="12.75">
      <c r="A678" s="23"/>
      <c r="B678" s="23"/>
      <c r="C678" s="24"/>
      <c r="D678" s="23"/>
      <c r="E678" s="24"/>
      <c r="F678" s="24"/>
      <c r="G678" s="23"/>
      <c r="H678" s="25"/>
      <c r="I678" s="24"/>
      <c r="J678" s="38"/>
      <c r="K678" s="38"/>
    </row>
    <row r="679" spans="1:11" ht="12.75">
      <c r="A679" s="23"/>
      <c r="B679" s="23"/>
      <c r="C679" s="24"/>
      <c r="D679" s="23"/>
      <c r="E679" s="24"/>
      <c r="F679" s="24"/>
      <c r="G679" s="23"/>
      <c r="H679" s="25"/>
      <c r="I679" s="24"/>
      <c r="J679" s="38"/>
      <c r="K679" s="38"/>
    </row>
    <row r="680" spans="1:11" ht="12.75">
      <c r="A680" s="23"/>
      <c r="B680" s="23"/>
      <c r="C680" s="24"/>
      <c r="D680" s="23"/>
      <c r="E680" s="24"/>
      <c r="F680" s="24"/>
      <c r="G680" s="23"/>
      <c r="H680" s="25"/>
      <c r="I680" s="24"/>
      <c r="J680" s="38"/>
      <c r="K680" s="38"/>
    </row>
    <row r="681" spans="1:11" ht="12.75">
      <c r="A681" s="23"/>
      <c r="B681" s="23"/>
      <c r="C681" s="24"/>
      <c r="D681" s="23"/>
      <c r="E681" s="24"/>
      <c r="F681" s="24"/>
      <c r="G681" s="23"/>
      <c r="H681" s="25"/>
      <c r="I681" s="24"/>
      <c r="J681" s="38"/>
      <c r="K681" s="38"/>
    </row>
    <row r="682" spans="1:11" ht="12.75">
      <c r="A682" s="23"/>
      <c r="B682" s="23"/>
      <c r="C682" s="24"/>
      <c r="D682" s="23"/>
      <c r="E682" s="24"/>
      <c r="F682" s="24"/>
      <c r="G682" s="23"/>
      <c r="H682" s="25"/>
      <c r="I682" s="24"/>
      <c r="J682" s="38"/>
      <c r="K682" s="38"/>
    </row>
    <row r="683" spans="1:11" ht="12.75">
      <c r="A683" s="23"/>
      <c r="B683" s="23"/>
      <c r="C683" s="24"/>
      <c r="D683" s="23"/>
      <c r="E683" s="24"/>
      <c r="F683" s="24"/>
      <c r="G683" s="23"/>
      <c r="H683" s="25"/>
      <c r="I683" s="24"/>
      <c r="J683" s="38"/>
      <c r="K683" s="38"/>
    </row>
    <row r="684" spans="1:11" ht="12.75">
      <c r="A684" s="23"/>
      <c r="B684" s="23"/>
      <c r="C684" s="24"/>
      <c r="D684" s="23"/>
      <c r="E684" s="24"/>
      <c r="F684" s="24"/>
      <c r="G684" s="23"/>
      <c r="H684" s="25"/>
      <c r="I684" s="24"/>
      <c r="J684" s="38"/>
      <c r="K684" s="38"/>
    </row>
    <row r="685" spans="1:11" ht="12.75">
      <c r="A685" s="23"/>
      <c r="B685" s="23"/>
      <c r="C685" s="24"/>
      <c r="D685" s="23"/>
      <c r="E685" s="24"/>
      <c r="F685" s="24"/>
      <c r="G685" s="23"/>
      <c r="H685" s="25"/>
      <c r="I685" s="24"/>
      <c r="J685" s="38"/>
      <c r="K685" s="38"/>
    </row>
    <row r="686" spans="1:11" ht="12.75">
      <c r="A686" s="23"/>
      <c r="B686" s="23"/>
      <c r="C686" s="24"/>
      <c r="D686" s="23"/>
      <c r="E686" s="24"/>
      <c r="F686" s="24"/>
      <c r="G686" s="23"/>
      <c r="H686" s="25"/>
      <c r="I686" s="24"/>
      <c r="J686" s="38"/>
      <c r="K686" s="38"/>
    </row>
    <row r="687" spans="1:11" ht="12.75">
      <c r="A687" s="23"/>
      <c r="B687" s="23"/>
      <c r="C687" s="24"/>
      <c r="D687" s="23"/>
      <c r="E687" s="24"/>
      <c r="F687" s="24"/>
      <c r="G687" s="23"/>
      <c r="H687" s="25"/>
      <c r="I687" s="24"/>
      <c r="J687" s="38"/>
      <c r="K687" s="38"/>
    </row>
    <row r="688" spans="1:11" ht="12.75">
      <c r="A688" s="23"/>
      <c r="B688" s="23"/>
      <c r="C688" s="24"/>
      <c r="D688" s="23"/>
      <c r="E688" s="24"/>
      <c r="F688" s="24"/>
      <c r="G688" s="23"/>
      <c r="H688" s="25"/>
      <c r="I688" s="24"/>
      <c r="J688" s="38"/>
      <c r="K688" s="38"/>
    </row>
    <row r="689" spans="1:11" ht="12.75">
      <c r="A689" s="23"/>
      <c r="B689" s="23"/>
      <c r="C689" s="24"/>
      <c r="D689" s="23"/>
      <c r="E689" s="24"/>
      <c r="F689" s="24"/>
      <c r="G689" s="23"/>
      <c r="H689" s="25"/>
      <c r="I689" s="24"/>
      <c r="J689" s="38"/>
      <c r="K689" s="38"/>
    </row>
    <row r="690" spans="1:11" ht="12.75">
      <c r="A690" s="23"/>
      <c r="B690" s="23"/>
      <c r="C690" s="24"/>
      <c r="D690" s="23"/>
      <c r="E690" s="24"/>
      <c r="F690" s="24"/>
      <c r="G690" s="23"/>
      <c r="H690" s="25"/>
      <c r="I690" s="24"/>
      <c r="J690" s="38"/>
      <c r="K690" s="38"/>
    </row>
    <row r="691" spans="1:11" ht="12.75">
      <c r="A691" s="23"/>
      <c r="B691" s="23"/>
      <c r="C691" s="24"/>
      <c r="D691" s="23"/>
      <c r="E691" s="24"/>
      <c r="F691" s="24"/>
      <c r="G691" s="23"/>
      <c r="H691" s="25"/>
      <c r="I691" s="24"/>
      <c r="J691" s="38"/>
      <c r="K691" s="38"/>
    </row>
    <row r="692" spans="1:11" ht="12.75">
      <c r="A692" s="23"/>
      <c r="B692" s="23"/>
      <c r="C692" s="24"/>
      <c r="D692" s="23"/>
      <c r="E692" s="24"/>
      <c r="F692" s="24"/>
      <c r="G692" s="23"/>
      <c r="H692" s="25"/>
      <c r="I692" s="24"/>
      <c r="J692" s="38"/>
      <c r="K692" s="38"/>
    </row>
    <row r="693" spans="1:11" ht="12.75">
      <c r="A693" s="23"/>
      <c r="B693" s="23"/>
      <c r="C693" s="24"/>
      <c r="D693" s="23"/>
      <c r="E693" s="24"/>
      <c r="F693" s="24"/>
      <c r="G693" s="23"/>
      <c r="H693" s="25"/>
      <c r="I693" s="24"/>
      <c r="J693" s="38"/>
      <c r="K693" s="38"/>
    </row>
    <row r="694" spans="1:11" ht="12.75">
      <c r="A694" s="23"/>
      <c r="B694" s="23"/>
      <c r="C694" s="24"/>
      <c r="D694" s="23"/>
      <c r="E694" s="24"/>
      <c r="F694" s="24"/>
      <c r="G694" s="23"/>
      <c r="H694" s="25"/>
      <c r="I694" s="24"/>
      <c r="J694" s="38"/>
      <c r="K694" s="38"/>
    </row>
    <row r="695" spans="1:11" ht="12.75">
      <c r="A695" s="23"/>
      <c r="B695" s="23"/>
      <c r="C695" s="24"/>
      <c r="D695" s="23"/>
      <c r="E695" s="24"/>
      <c r="F695" s="24"/>
      <c r="G695" s="23"/>
      <c r="H695" s="25"/>
      <c r="I695" s="24"/>
      <c r="J695" s="38"/>
      <c r="K695" s="38"/>
    </row>
    <row r="696" spans="1:11" ht="12.75">
      <c r="A696" s="23"/>
      <c r="B696" s="23"/>
      <c r="C696" s="24"/>
      <c r="D696" s="23"/>
      <c r="E696" s="24"/>
      <c r="F696" s="24"/>
      <c r="G696" s="23"/>
      <c r="H696" s="25"/>
      <c r="I696" s="24"/>
      <c r="J696" s="38"/>
      <c r="K696" s="38"/>
    </row>
    <row r="697" spans="1:11" ht="12.75">
      <c r="A697" s="23"/>
      <c r="B697" s="23"/>
      <c r="C697" s="24"/>
      <c r="D697" s="23"/>
      <c r="E697" s="24"/>
      <c r="F697" s="24"/>
      <c r="G697" s="23"/>
      <c r="H697" s="25"/>
      <c r="I697" s="24"/>
      <c r="J697" s="38"/>
      <c r="K697" s="38"/>
    </row>
    <row r="698" spans="1:11" ht="12.75">
      <c r="A698" s="23"/>
      <c r="B698" s="23"/>
      <c r="C698" s="24"/>
      <c r="D698" s="23"/>
      <c r="E698" s="24"/>
      <c r="F698" s="24"/>
      <c r="G698" s="23"/>
      <c r="H698" s="25"/>
      <c r="I698" s="24"/>
      <c r="J698" s="38"/>
      <c r="K698" s="38"/>
    </row>
    <row r="699" spans="1:11" ht="12.75">
      <c r="A699" s="23"/>
      <c r="B699" s="23"/>
      <c r="C699" s="24"/>
      <c r="D699" s="23"/>
      <c r="E699" s="24"/>
      <c r="F699" s="24"/>
      <c r="G699" s="23"/>
      <c r="H699" s="25"/>
      <c r="I699" s="24"/>
      <c r="J699" s="38"/>
      <c r="K699" s="38"/>
    </row>
    <row r="700" spans="1:11" ht="12.75">
      <c r="A700" s="23"/>
      <c r="B700" s="23"/>
      <c r="C700" s="24"/>
      <c r="D700" s="23"/>
      <c r="E700" s="24"/>
      <c r="F700" s="24"/>
      <c r="G700" s="23"/>
      <c r="H700" s="25"/>
      <c r="I700" s="24"/>
      <c r="J700" s="38"/>
      <c r="K700" s="38"/>
    </row>
    <row r="701" spans="1:11" ht="12.75">
      <c r="A701" s="23"/>
      <c r="B701" s="23"/>
      <c r="C701" s="24"/>
      <c r="D701" s="23"/>
      <c r="E701" s="24"/>
      <c r="F701" s="24"/>
      <c r="G701" s="23"/>
      <c r="H701" s="25"/>
      <c r="I701" s="24"/>
      <c r="J701" s="38"/>
      <c r="K701" s="38"/>
    </row>
    <row r="702" spans="1:11" ht="12.75">
      <c r="A702" s="23"/>
      <c r="B702" s="23"/>
      <c r="C702" s="24"/>
      <c r="D702" s="23"/>
      <c r="E702" s="24"/>
      <c r="F702" s="24"/>
      <c r="G702" s="23"/>
      <c r="H702" s="25"/>
      <c r="I702" s="24"/>
      <c r="J702" s="38"/>
      <c r="K702" s="38"/>
    </row>
    <row r="703" spans="1:11" ht="12.75">
      <c r="A703" s="23"/>
      <c r="B703" s="23"/>
      <c r="C703" s="24"/>
      <c r="D703" s="23"/>
      <c r="E703" s="24"/>
      <c r="F703" s="24"/>
      <c r="G703" s="23"/>
      <c r="H703" s="25"/>
      <c r="I703" s="24"/>
      <c r="J703" s="38"/>
      <c r="K703" s="38"/>
    </row>
    <row r="704" spans="1:11" ht="12.75">
      <c r="A704" s="23"/>
      <c r="B704" s="23"/>
      <c r="C704" s="24"/>
      <c r="D704" s="23"/>
      <c r="E704" s="24"/>
      <c r="F704" s="24"/>
      <c r="G704" s="23"/>
      <c r="H704" s="25"/>
      <c r="I704" s="24"/>
      <c r="J704" s="38"/>
      <c r="K704" s="38"/>
    </row>
    <row r="705" spans="1:11" ht="12.75">
      <c r="A705" s="23"/>
      <c r="B705" s="23"/>
      <c r="C705" s="24"/>
      <c r="D705" s="23"/>
      <c r="E705" s="24"/>
      <c r="F705" s="24"/>
      <c r="G705" s="23"/>
      <c r="H705" s="25"/>
      <c r="I705" s="24"/>
      <c r="J705" s="38"/>
      <c r="K705" s="38"/>
    </row>
    <row r="706" spans="1:11" ht="12.75">
      <c r="A706" s="23"/>
      <c r="B706" s="23"/>
      <c r="C706" s="24"/>
      <c r="D706" s="23"/>
      <c r="E706" s="24"/>
      <c r="F706" s="24"/>
      <c r="G706" s="23"/>
      <c r="H706" s="25"/>
      <c r="I706" s="24"/>
      <c r="J706" s="38"/>
      <c r="K706" s="38"/>
    </row>
    <row r="707" spans="1:11" ht="12.75">
      <c r="A707" s="23"/>
      <c r="B707" s="23"/>
      <c r="C707" s="24"/>
      <c r="D707" s="23"/>
      <c r="E707" s="24"/>
      <c r="F707" s="24"/>
      <c r="G707" s="23"/>
      <c r="H707" s="25"/>
      <c r="I707" s="24"/>
      <c r="J707" s="38"/>
      <c r="K707" s="38"/>
    </row>
    <row r="708" spans="1:11" ht="12.75">
      <c r="A708" s="23"/>
      <c r="B708" s="23"/>
      <c r="C708" s="24"/>
      <c r="D708" s="23"/>
      <c r="E708" s="24"/>
      <c r="F708" s="24"/>
      <c r="G708" s="23"/>
      <c r="H708" s="25"/>
      <c r="I708" s="24"/>
      <c r="J708" s="38"/>
      <c r="K708" s="38"/>
    </row>
    <row r="709" spans="1:11" ht="12.75">
      <c r="A709" s="23"/>
      <c r="B709" s="23"/>
      <c r="C709" s="24"/>
      <c r="D709" s="23"/>
      <c r="E709" s="24"/>
      <c r="F709" s="24"/>
      <c r="G709" s="23"/>
      <c r="H709" s="25"/>
      <c r="I709" s="24"/>
      <c r="J709" s="38"/>
      <c r="K709" s="38"/>
    </row>
    <row r="710" spans="1:11" ht="12.75">
      <c r="A710" s="23"/>
      <c r="B710" s="23"/>
      <c r="C710" s="24"/>
      <c r="D710" s="23"/>
      <c r="E710" s="24"/>
      <c r="F710" s="24"/>
      <c r="G710" s="23"/>
      <c r="H710" s="25"/>
      <c r="I710" s="24"/>
      <c r="J710" s="38"/>
      <c r="K710" s="38"/>
    </row>
    <row r="711" spans="1:11" ht="12.75">
      <c r="A711" s="23"/>
      <c r="B711" s="23"/>
      <c r="C711" s="24"/>
      <c r="D711" s="23"/>
      <c r="E711" s="24"/>
      <c r="F711" s="24"/>
      <c r="G711" s="23"/>
      <c r="H711" s="25"/>
      <c r="I711" s="24"/>
      <c r="J711" s="38"/>
      <c r="K711" s="38"/>
    </row>
    <row r="712" spans="1:11" ht="12.75">
      <c r="A712" s="23"/>
      <c r="B712" s="23"/>
      <c r="C712" s="24"/>
      <c r="D712" s="23"/>
      <c r="E712" s="24"/>
      <c r="F712" s="24"/>
      <c r="G712" s="23"/>
      <c r="H712" s="25"/>
      <c r="I712" s="24"/>
      <c r="J712" s="38"/>
      <c r="K712" s="38"/>
    </row>
    <row r="713" spans="1:11" ht="12.75">
      <c r="A713" s="23"/>
      <c r="B713" s="23"/>
      <c r="C713" s="24"/>
      <c r="D713" s="23"/>
      <c r="E713" s="24"/>
      <c r="F713" s="24"/>
      <c r="G713" s="23"/>
      <c r="H713" s="25"/>
      <c r="I713" s="24"/>
      <c r="J713" s="38"/>
      <c r="K713" s="38"/>
    </row>
    <row r="714" spans="1:11" ht="12.75">
      <c r="A714" s="23"/>
      <c r="B714" s="23"/>
      <c r="C714" s="24"/>
      <c r="D714" s="23"/>
      <c r="E714" s="24"/>
      <c r="F714" s="24"/>
      <c r="G714" s="23"/>
      <c r="H714" s="25"/>
      <c r="I714" s="24"/>
      <c r="J714" s="38"/>
      <c r="K714" s="38"/>
    </row>
    <row r="715" spans="1:11" ht="12.75">
      <c r="A715" s="23"/>
      <c r="B715" s="23"/>
      <c r="C715" s="24"/>
      <c r="D715" s="23"/>
      <c r="E715" s="24"/>
      <c r="F715" s="24"/>
      <c r="G715" s="23"/>
      <c r="H715" s="25"/>
      <c r="I715" s="24"/>
      <c r="J715" s="38"/>
      <c r="K715" s="38"/>
    </row>
    <row r="716" spans="1:11" ht="12.75">
      <c r="A716" s="23"/>
      <c r="B716" s="23"/>
      <c r="C716" s="24"/>
      <c r="D716" s="23"/>
      <c r="E716" s="24"/>
      <c r="F716" s="24"/>
      <c r="G716" s="23"/>
      <c r="H716" s="25"/>
      <c r="I716" s="24"/>
      <c r="J716" s="38"/>
      <c r="K716" s="38"/>
    </row>
    <row r="717" spans="1:11" ht="12.75">
      <c r="A717" s="23"/>
      <c r="B717" s="23"/>
      <c r="C717" s="24"/>
      <c r="D717" s="23"/>
      <c r="E717" s="24"/>
      <c r="F717" s="24"/>
      <c r="G717" s="23"/>
      <c r="H717" s="25"/>
      <c r="I717" s="24"/>
      <c r="J717" s="38"/>
      <c r="K717" s="38"/>
    </row>
    <row r="718" spans="1:11" ht="12.75">
      <c r="A718" s="23"/>
      <c r="B718" s="23"/>
      <c r="C718" s="24"/>
      <c r="D718" s="23"/>
      <c r="E718" s="24"/>
      <c r="F718" s="24"/>
      <c r="G718" s="23"/>
      <c r="H718" s="25"/>
      <c r="I718" s="24"/>
      <c r="J718" s="38"/>
      <c r="K718" s="38"/>
    </row>
    <row r="719" spans="1:11" ht="12.75">
      <c r="A719" s="23"/>
      <c r="B719" s="23"/>
      <c r="C719" s="24"/>
      <c r="D719" s="23"/>
      <c r="E719" s="24"/>
      <c r="F719" s="24"/>
      <c r="G719" s="23"/>
      <c r="H719" s="25"/>
      <c r="I719" s="24"/>
      <c r="J719" s="38"/>
      <c r="K719" s="38"/>
    </row>
    <row r="720" spans="1:11" ht="12.75">
      <c r="A720" s="23"/>
      <c r="B720" s="23"/>
      <c r="C720" s="24"/>
      <c r="D720" s="23"/>
      <c r="E720" s="24"/>
      <c r="F720" s="24"/>
      <c r="G720" s="23"/>
      <c r="H720" s="25"/>
      <c r="I720" s="24"/>
      <c r="J720" s="38"/>
      <c r="K720" s="38"/>
    </row>
    <row r="721" spans="1:11" ht="12.75">
      <c r="A721" s="23"/>
      <c r="B721" s="23"/>
      <c r="C721" s="24"/>
      <c r="D721" s="23"/>
      <c r="E721" s="24"/>
      <c r="F721" s="24"/>
      <c r="G721" s="23"/>
      <c r="H721" s="25"/>
      <c r="I721" s="24"/>
      <c r="J721" s="38"/>
      <c r="K721" s="38"/>
    </row>
    <row r="722" spans="1:11" ht="12.75">
      <c r="A722" s="23"/>
      <c r="B722" s="23"/>
      <c r="C722" s="24"/>
      <c r="D722" s="23"/>
      <c r="E722" s="24"/>
      <c r="F722" s="24"/>
      <c r="G722" s="23"/>
      <c r="H722" s="25"/>
      <c r="I722" s="24"/>
      <c r="J722" s="38"/>
      <c r="K722" s="38"/>
    </row>
    <row r="723" spans="1:11" ht="12.75">
      <c r="A723" s="23"/>
      <c r="B723" s="23"/>
      <c r="C723" s="24"/>
      <c r="D723" s="23"/>
      <c r="E723" s="24"/>
      <c r="F723" s="24"/>
      <c r="G723" s="23"/>
      <c r="H723" s="25"/>
      <c r="I723" s="24"/>
      <c r="J723" s="38"/>
      <c r="K723" s="38"/>
    </row>
    <row r="724" spans="1:11" ht="12.75">
      <c r="A724" s="23"/>
      <c r="B724" s="23"/>
      <c r="C724" s="24"/>
      <c r="D724" s="23"/>
      <c r="E724" s="24"/>
      <c r="F724" s="24"/>
      <c r="G724" s="23"/>
      <c r="H724" s="25"/>
      <c r="I724" s="24"/>
      <c r="J724" s="38"/>
      <c r="K724" s="38"/>
    </row>
    <row r="725" spans="1:11" ht="12.75">
      <c r="A725" s="23"/>
      <c r="B725" s="23"/>
      <c r="C725" s="24"/>
      <c r="D725" s="23"/>
      <c r="E725" s="24"/>
      <c r="F725" s="24"/>
      <c r="G725" s="23"/>
      <c r="H725" s="25"/>
      <c r="I725" s="24"/>
      <c r="J725" s="38"/>
      <c r="K725" s="38"/>
    </row>
    <row r="726" spans="1:11" ht="12.75">
      <c r="A726" s="23"/>
      <c r="B726" s="23"/>
      <c r="C726" s="24"/>
      <c r="D726" s="23"/>
      <c r="E726" s="24"/>
      <c r="F726" s="24"/>
      <c r="G726" s="23"/>
      <c r="H726" s="25"/>
      <c r="I726" s="24"/>
      <c r="J726" s="38"/>
      <c r="K726" s="38"/>
    </row>
    <row r="727" spans="1:11" ht="12.75">
      <c r="A727" s="23"/>
      <c r="B727" s="23"/>
      <c r="C727" s="24"/>
      <c r="D727" s="23"/>
      <c r="E727" s="24"/>
      <c r="F727" s="24"/>
      <c r="G727" s="23"/>
      <c r="H727" s="25"/>
      <c r="I727" s="24"/>
      <c r="J727" s="38"/>
      <c r="K727" s="38"/>
    </row>
    <row r="728" spans="1:11" ht="12.75">
      <c r="A728" s="23"/>
      <c r="B728" s="23"/>
      <c r="C728" s="24"/>
      <c r="D728" s="23"/>
      <c r="E728" s="24"/>
      <c r="F728" s="24"/>
      <c r="G728" s="23"/>
      <c r="H728" s="25"/>
      <c r="I728" s="24"/>
      <c r="J728" s="38"/>
      <c r="K728" s="38"/>
    </row>
    <row r="729" spans="1:11" ht="12.75">
      <c r="A729" s="23"/>
      <c r="B729" s="23"/>
      <c r="C729" s="24"/>
      <c r="D729" s="23"/>
      <c r="E729" s="24"/>
      <c r="F729" s="24"/>
      <c r="G729" s="23"/>
      <c r="H729" s="25"/>
      <c r="I729" s="24"/>
      <c r="J729" s="38"/>
      <c r="K729" s="38"/>
    </row>
    <row r="730" spans="1:11" ht="12.75">
      <c r="A730" s="23"/>
      <c r="B730" s="23"/>
      <c r="C730" s="24"/>
      <c r="D730" s="23"/>
      <c r="E730" s="24"/>
      <c r="F730" s="24"/>
      <c r="G730" s="23"/>
      <c r="H730" s="25"/>
      <c r="I730" s="24"/>
      <c r="J730" s="38"/>
      <c r="K730" s="38"/>
    </row>
    <row r="731" spans="1:11" ht="12.75">
      <c r="A731" s="23"/>
      <c r="B731" s="23"/>
      <c r="C731" s="24"/>
      <c r="D731" s="23"/>
      <c r="E731" s="24"/>
      <c r="F731" s="24"/>
      <c r="G731" s="23"/>
      <c r="H731" s="25"/>
      <c r="I731" s="24"/>
      <c r="J731" s="38"/>
      <c r="K731" s="38"/>
    </row>
    <row r="732" spans="1:11" ht="12.75">
      <c r="A732" s="23"/>
      <c r="B732" s="23"/>
      <c r="C732" s="24"/>
      <c r="D732" s="23"/>
      <c r="E732" s="24"/>
      <c r="F732" s="24"/>
      <c r="G732" s="23"/>
      <c r="H732" s="25"/>
      <c r="I732" s="24"/>
      <c r="J732" s="38"/>
      <c r="K732" s="38"/>
    </row>
    <row r="733" spans="1:11" ht="12.75">
      <c r="A733" s="23"/>
      <c r="B733" s="23"/>
      <c r="C733" s="24"/>
      <c r="D733" s="23"/>
      <c r="E733" s="24"/>
      <c r="F733" s="24"/>
      <c r="G733" s="23"/>
      <c r="H733" s="25"/>
      <c r="I733" s="24"/>
      <c r="J733" s="38"/>
      <c r="K733" s="38"/>
    </row>
    <row r="734" spans="1:11" ht="12.75">
      <c r="A734" s="23"/>
      <c r="B734" s="23"/>
      <c r="C734" s="24"/>
      <c r="D734" s="23"/>
      <c r="E734" s="24"/>
      <c r="F734" s="24"/>
      <c r="G734" s="23"/>
      <c r="H734" s="25"/>
      <c r="I734" s="24"/>
      <c r="J734" s="38"/>
      <c r="K734" s="38"/>
    </row>
    <row r="735" spans="1:11" ht="12.75">
      <c r="A735" s="23"/>
      <c r="B735" s="23"/>
      <c r="C735" s="24"/>
      <c r="D735" s="23"/>
      <c r="E735" s="24"/>
      <c r="F735" s="24"/>
      <c r="G735" s="23"/>
      <c r="H735" s="25"/>
      <c r="I735" s="24"/>
      <c r="J735" s="38"/>
      <c r="K735" s="38"/>
    </row>
    <row r="736" spans="1:11" ht="12.75">
      <c r="A736" s="23"/>
      <c r="B736" s="23"/>
      <c r="C736" s="24"/>
      <c r="D736" s="23"/>
      <c r="E736" s="24"/>
      <c r="F736" s="24"/>
      <c r="G736" s="23"/>
      <c r="H736" s="25"/>
      <c r="I736" s="24"/>
      <c r="J736" s="38"/>
      <c r="K736" s="38"/>
    </row>
    <row r="737" spans="1:11" ht="12.75">
      <c r="A737" s="23"/>
      <c r="B737" s="23"/>
      <c r="C737" s="24"/>
      <c r="D737" s="23"/>
      <c r="E737" s="24"/>
      <c r="F737" s="24"/>
      <c r="G737" s="23"/>
      <c r="H737" s="25"/>
      <c r="I737" s="24"/>
      <c r="J737" s="38"/>
      <c r="K737" s="38"/>
    </row>
    <row r="738" spans="1:11" ht="12.75">
      <c r="A738" s="23"/>
      <c r="B738" s="23"/>
      <c r="C738" s="24"/>
      <c r="D738" s="23"/>
      <c r="E738" s="24"/>
      <c r="F738" s="24"/>
      <c r="G738" s="23"/>
      <c r="H738" s="25"/>
      <c r="I738" s="24"/>
      <c r="J738" s="38"/>
      <c r="K738" s="38"/>
    </row>
    <row r="739" spans="1:11" ht="12.75">
      <c r="A739" s="23"/>
      <c r="B739" s="23"/>
      <c r="C739" s="24"/>
      <c r="D739" s="23"/>
      <c r="E739" s="24"/>
      <c r="F739" s="24"/>
      <c r="G739" s="23"/>
      <c r="H739" s="25"/>
      <c r="I739" s="24"/>
      <c r="J739" s="38"/>
      <c r="K739" s="38"/>
    </row>
    <row r="740" spans="1:11" ht="12.75">
      <c r="A740" s="23"/>
      <c r="B740" s="23"/>
      <c r="C740" s="24"/>
      <c r="D740" s="23"/>
      <c r="E740" s="24"/>
      <c r="F740" s="24"/>
      <c r="G740" s="23"/>
      <c r="H740" s="25"/>
      <c r="I740" s="24"/>
      <c r="J740" s="38"/>
      <c r="K740" s="38"/>
    </row>
    <row r="741" spans="1:11" ht="12.75">
      <c r="A741" s="23"/>
      <c r="B741" s="23"/>
      <c r="C741" s="24"/>
      <c r="D741" s="23"/>
      <c r="E741" s="24"/>
      <c r="F741" s="24"/>
      <c r="G741" s="23"/>
      <c r="H741" s="25"/>
      <c r="I741" s="24"/>
      <c r="J741" s="38"/>
      <c r="K741" s="38"/>
    </row>
    <row r="742" spans="1:11" ht="12.75">
      <c r="A742" s="23"/>
      <c r="B742" s="23"/>
      <c r="C742" s="24"/>
      <c r="D742" s="23"/>
      <c r="E742" s="24"/>
      <c r="F742" s="24"/>
      <c r="G742" s="23"/>
      <c r="H742" s="25"/>
      <c r="I742" s="24"/>
      <c r="J742" s="38"/>
      <c r="K742" s="38"/>
    </row>
    <row r="743" spans="1:11" ht="12.75">
      <c r="A743" s="23"/>
      <c r="B743" s="23"/>
      <c r="C743" s="24"/>
      <c r="D743" s="23"/>
      <c r="E743" s="24"/>
      <c r="F743" s="24"/>
      <c r="G743" s="23"/>
      <c r="H743" s="25"/>
      <c r="I743" s="24"/>
      <c r="J743" s="38"/>
      <c r="K743" s="38"/>
    </row>
    <row r="744" spans="1:11" ht="12.75">
      <c r="A744" s="23"/>
      <c r="B744" s="23"/>
      <c r="C744" s="24"/>
      <c r="D744" s="23"/>
      <c r="E744" s="24"/>
      <c r="F744" s="24"/>
      <c r="G744" s="23"/>
      <c r="H744" s="25"/>
      <c r="I744" s="24"/>
      <c r="J744" s="38"/>
      <c r="K744" s="38"/>
    </row>
    <row r="745" spans="1:11" ht="12.75">
      <c r="A745" s="23"/>
      <c r="B745" s="23"/>
      <c r="C745" s="24"/>
      <c r="D745" s="23"/>
      <c r="E745" s="24"/>
      <c r="F745" s="24"/>
      <c r="G745" s="23"/>
      <c r="H745" s="25"/>
      <c r="I745" s="24"/>
      <c r="J745" s="38"/>
      <c r="K745" s="38"/>
    </row>
    <row r="746" spans="1:11" ht="12.75">
      <c r="A746" s="23"/>
      <c r="B746" s="23"/>
      <c r="C746" s="24"/>
      <c r="D746" s="23"/>
      <c r="E746" s="24"/>
      <c r="F746" s="24"/>
      <c r="G746" s="23"/>
      <c r="H746" s="25"/>
      <c r="I746" s="24"/>
      <c r="J746" s="38"/>
      <c r="K746" s="38"/>
    </row>
    <row r="747" spans="1:11" ht="12.75">
      <c r="A747" s="23"/>
      <c r="B747" s="23"/>
      <c r="C747" s="24"/>
      <c r="D747" s="23"/>
      <c r="E747" s="24"/>
      <c r="F747" s="24"/>
      <c r="G747" s="23"/>
      <c r="H747" s="25"/>
      <c r="I747" s="24"/>
      <c r="J747" s="38"/>
      <c r="K747" s="38"/>
    </row>
    <row r="748" spans="1:11" ht="12.75">
      <c r="A748" s="23"/>
      <c r="B748" s="23"/>
      <c r="C748" s="24"/>
      <c r="D748" s="23"/>
      <c r="E748" s="24"/>
      <c r="F748" s="24"/>
      <c r="G748" s="23"/>
      <c r="H748" s="25"/>
      <c r="I748" s="24"/>
      <c r="J748" s="38"/>
      <c r="K748" s="38"/>
    </row>
    <row r="749" spans="1:11" ht="12.75">
      <c r="A749" s="23"/>
      <c r="B749" s="23"/>
      <c r="C749" s="24"/>
      <c r="D749" s="23"/>
      <c r="E749" s="24"/>
      <c r="F749" s="24"/>
      <c r="G749" s="23"/>
      <c r="H749" s="25"/>
      <c r="I749" s="24"/>
      <c r="J749" s="38"/>
      <c r="K749" s="38"/>
    </row>
    <row r="750" spans="1:11" ht="12.75">
      <c r="A750" s="23"/>
      <c r="B750" s="23"/>
      <c r="C750" s="24"/>
      <c r="D750" s="23"/>
      <c r="E750" s="24"/>
      <c r="F750" s="24"/>
      <c r="G750" s="23"/>
      <c r="H750" s="25"/>
      <c r="I750" s="24"/>
      <c r="J750" s="38"/>
      <c r="K750" s="38"/>
    </row>
    <row r="751" spans="1:11" ht="12.75">
      <c r="A751" s="23"/>
      <c r="B751" s="23"/>
      <c r="C751" s="24"/>
      <c r="D751" s="23"/>
      <c r="E751" s="24"/>
      <c r="F751" s="24"/>
      <c r="G751" s="23"/>
      <c r="H751" s="25"/>
      <c r="I751" s="24"/>
      <c r="J751" s="38"/>
      <c r="K751" s="38"/>
    </row>
    <row r="752" spans="1:11" ht="12.75">
      <c r="A752" s="23"/>
      <c r="B752" s="23"/>
      <c r="C752" s="24"/>
      <c r="D752" s="23"/>
      <c r="E752" s="24"/>
      <c r="F752" s="24"/>
      <c r="G752" s="23"/>
      <c r="H752" s="25"/>
      <c r="I752" s="24"/>
      <c r="J752" s="38"/>
      <c r="K752" s="38"/>
    </row>
    <row r="753" spans="1:11" ht="12.75">
      <c r="A753" s="23"/>
      <c r="B753" s="23"/>
      <c r="C753" s="24"/>
      <c r="D753" s="23"/>
      <c r="E753" s="24"/>
      <c r="F753" s="24"/>
      <c r="G753" s="23"/>
      <c r="H753" s="25"/>
      <c r="I753" s="24"/>
      <c r="J753" s="38"/>
      <c r="K753" s="38"/>
    </row>
    <row r="754" spans="1:11" ht="12.75">
      <c r="A754" s="23"/>
      <c r="B754" s="23"/>
      <c r="C754" s="24"/>
      <c r="D754" s="23"/>
      <c r="E754" s="24"/>
      <c r="F754" s="24"/>
      <c r="G754" s="23"/>
      <c r="H754" s="25"/>
      <c r="I754" s="24"/>
      <c r="J754" s="38"/>
      <c r="K754" s="38"/>
    </row>
    <row r="755" spans="1:11" ht="12.75">
      <c r="A755" s="23"/>
      <c r="B755" s="23"/>
      <c r="C755" s="24"/>
      <c r="D755" s="23"/>
      <c r="E755" s="24"/>
      <c r="F755" s="24"/>
      <c r="G755" s="23"/>
      <c r="H755" s="25"/>
      <c r="I755" s="24"/>
      <c r="J755" s="38"/>
      <c r="K755" s="38"/>
    </row>
    <row r="756" spans="1:11" ht="12.75">
      <c r="A756" s="23"/>
      <c r="B756" s="23"/>
      <c r="C756" s="24"/>
      <c r="D756" s="23"/>
      <c r="E756" s="24"/>
      <c r="F756" s="24"/>
      <c r="G756" s="23"/>
      <c r="H756" s="25"/>
      <c r="I756" s="24"/>
      <c r="J756" s="38"/>
      <c r="K756" s="38"/>
    </row>
    <row r="757" spans="1:11" ht="12.75">
      <c r="A757" s="23"/>
      <c r="B757" s="23"/>
      <c r="C757" s="24"/>
      <c r="D757" s="23"/>
      <c r="E757" s="24"/>
      <c r="F757" s="24"/>
      <c r="G757" s="23"/>
      <c r="H757" s="25"/>
      <c r="I757" s="24"/>
      <c r="J757" s="38"/>
      <c r="K757" s="38"/>
    </row>
    <row r="758" spans="1:11" ht="12.75">
      <c r="A758" s="23"/>
      <c r="B758" s="23"/>
      <c r="C758" s="24"/>
      <c r="D758" s="23"/>
      <c r="E758" s="24"/>
      <c r="F758" s="24"/>
      <c r="G758" s="23"/>
      <c r="H758" s="25"/>
      <c r="I758" s="24"/>
      <c r="J758" s="38"/>
      <c r="K758" s="38"/>
    </row>
    <row r="759" spans="1:11" ht="12.75">
      <c r="A759" s="23"/>
      <c r="B759" s="23"/>
      <c r="C759" s="24"/>
      <c r="D759" s="23"/>
      <c r="E759" s="24"/>
      <c r="F759" s="24"/>
      <c r="G759" s="23"/>
      <c r="H759" s="25"/>
      <c r="I759" s="24"/>
      <c r="J759" s="38"/>
      <c r="K759" s="38"/>
    </row>
    <row r="760" spans="1:11" ht="12.75">
      <c r="A760" s="23"/>
      <c r="B760" s="23"/>
      <c r="C760" s="24"/>
      <c r="D760" s="23"/>
      <c r="E760" s="24"/>
      <c r="F760" s="24"/>
      <c r="G760" s="23"/>
      <c r="H760" s="25"/>
      <c r="I760" s="24"/>
      <c r="J760" s="38"/>
      <c r="K760" s="38"/>
    </row>
    <row r="761" spans="1:11" ht="12.75">
      <c r="A761" s="23"/>
      <c r="B761" s="23"/>
      <c r="C761" s="24"/>
      <c r="D761" s="23"/>
      <c r="E761" s="24"/>
      <c r="F761" s="24"/>
      <c r="G761" s="23"/>
      <c r="H761" s="25"/>
      <c r="I761" s="24"/>
      <c r="J761" s="38"/>
      <c r="K761" s="38"/>
    </row>
    <row r="762" spans="1:11" ht="12.75">
      <c r="A762" s="23"/>
      <c r="B762" s="23"/>
      <c r="C762" s="24"/>
      <c r="D762" s="23"/>
      <c r="E762" s="24"/>
      <c r="F762" s="24"/>
      <c r="G762" s="23"/>
      <c r="H762" s="25"/>
      <c r="I762" s="24"/>
      <c r="J762" s="38"/>
      <c r="K762" s="38"/>
    </row>
    <row r="763" spans="1:11" ht="12.75">
      <c r="A763" s="23"/>
      <c r="B763" s="23"/>
      <c r="C763" s="24"/>
      <c r="D763" s="23"/>
      <c r="E763" s="24"/>
      <c r="F763" s="24"/>
      <c r="G763" s="23"/>
      <c r="H763" s="25"/>
      <c r="I763" s="24"/>
      <c r="J763" s="38"/>
      <c r="K763" s="38"/>
    </row>
    <row r="764" spans="1:11" ht="12.75">
      <c r="A764" s="23"/>
      <c r="B764" s="23"/>
      <c r="C764" s="24"/>
      <c r="D764" s="23"/>
      <c r="E764" s="24"/>
      <c r="F764" s="24"/>
      <c r="G764" s="23"/>
      <c r="H764" s="25"/>
      <c r="I764" s="24"/>
      <c r="J764" s="38"/>
      <c r="K764" s="38"/>
    </row>
    <row r="765" spans="1:11" ht="12.75">
      <c r="A765" s="23"/>
      <c r="B765" s="23"/>
      <c r="C765" s="24"/>
      <c r="D765" s="23"/>
      <c r="E765" s="24"/>
      <c r="F765" s="24"/>
      <c r="G765" s="23"/>
      <c r="H765" s="25"/>
      <c r="I765" s="24"/>
      <c r="J765" s="38"/>
      <c r="K765" s="38"/>
    </row>
    <row r="766" spans="1:11" ht="12.75">
      <c r="A766" s="23"/>
      <c r="B766" s="23"/>
      <c r="C766" s="24"/>
      <c r="D766" s="23"/>
      <c r="E766" s="24"/>
      <c r="F766" s="24"/>
      <c r="G766" s="23"/>
      <c r="H766" s="25"/>
      <c r="I766" s="24"/>
      <c r="J766" s="38"/>
      <c r="K766" s="38"/>
    </row>
    <row r="767" spans="1:11" ht="12.75">
      <c r="A767" s="23"/>
      <c r="B767" s="23"/>
      <c r="C767" s="24"/>
      <c r="D767" s="23"/>
      <c r="E767" s="24"/>
      <c r="F767" s="24"/>
      <c r="G767" s="23"/>
      <c r="H767" s="25"/>
      <c r="I767" s="24"/>
      <c r="J767" s="38"/>
      <c r="K767" s="38"/>
    </row>
    <row r="768" spans="1:11" ht="12.75">
      <c r="A768" s="23"/>
      <c r="B768" s="23"/>
      <c r="C768" s="24"/>
      <c r="D768" s="23"/>
      <c r="E768" s="24"/>
      <c r="F768" s="24"/>
      <c r="G768" s="23"/>
      <c r="H768" s="25"/>
      <c r="I768" s="24"/>
      <c r="J768" s="38"/>
      <c r="K768" s="38"/>
    </row>
    <row r="769" spans="1:11" ht="12.75">
      <c r="A769" s="23"/>
      <c r="B769" s="23"/>
      <c r="C769" s="24"/>
      <c r="D769" s="23"/>
      <c r="E769" s="24"/>
      <c r="F769" s="24"/>
      <c r="G769" s="23"/>
      <c r="H769" s="25"/>
      <c r="I769" s="24"/>
      <c r="J769" s="38"/>
      <c r="K769" s="38"/>
    </row>
    <row r="770" spans="1:11" ht="12.75">
      <c r="A770" s="23"/>
      <c r="B770" s="23"/>
      <c r="C770" s="24"/>
      <c r="D770" s="23"/>
      <c r="E770" s="24"/>
      <c r="F770" s="24"/>
      <c r="G770" s="23"/>
      <c r="H770" s="25"/>
      <c r="I770" s="24"/>
      <c r="J770" s="38"/>
      <c r="K770" s="38"/>
    </row>
    <row r="771" spans="1:11" ht="12.75">
      <c r="A771" s="23"/>
      <c r="B771" s="23"/>
      <c r="C771" s="24"/>
      <c r="D771" s="23"/>
      <c r="E771" s="24"/>
      <c r="F771" s="24"/>
      <c r="G771" s="23"/>
      <c r="H771" s="25"/>
      <c r="I771" s="24"/>
      <c r="J771" s="38"/>
      <c r="K771" s="38"/>
    </row>
    <row r="772" spans="1:11" ht="12.75">
      <c r="A772" s="23"/>
      <c r="B772" s="23"/>
      <c r="C772" s="24"/>
      <c r="D772" s="23"/>
      <c r="E772" s="24"/>
      <c r="F772" s="24"/>
      <c r="G772" s="23"/>
      <c r="H772" s="25"/>
      <c r="I772" s="24"/>
      <c r="J772" s="38"/>
      <c r="K772" s="38"/>
    </row>
    <row r="773" spans="1:11" ht="12.75">
      <c r="A773" s="23"/>
      <c r="B773" s="23"/>
      <c r="C773" s="24"/>
      <c r="D773" s="23"/>
      <c r="E773" s="24"/>
      <c r="F773" s="24"/>
      <c r="G773" s="23"/>
      <c r="H773" s="25"/>
      <c r="I773" s="24"/>
      <c r="J773" s="38"/>
      <c r="K773" s="38"/>
    </row>
    <row r="774" spans="1:11" ht="12.75">
      <c r="A774" s="23"/>
      <c r="B774" s="23"/>
      <c r="C774" s="24"/>
      <c r="D774" s="23"/>
      <c r="E774" s="24"/>
      <c r="F774" s="24"/>
      <c r="G774" s="23"/>
      <c r="H774" s="25"/>
      <c r="I774" s="24"/>
      <c r="J774" s="38"/>
      <c r="K774" s="38"/>
    </row>
    <row r="775" spans="1:11" ht="12.75">
      <c r="A775" s="23"/>
      <c r="B775" s="23"/>
      <c r="C775" s="24"/>
      <c r="D775" s="23"/>
      <c r="E775" s="24"/>
      <c r="F775" s="24"/>
      <c r="G775" s="23"/>
      <c r="H775" s="25"/>
      <c r="I775" s="24"/>
      <c r="J775" s="38"/>
      <c r="K775" s="38"/>
    </row>
    <row r="776" spans="1:11" ht="12.75">
      <c r="A776" s="23"/>
      <c r="B776" s="23"/>
      <c r="C776" s="24"/>
      <c r="D776" s="23"/>
      <c r="E776" s="24"/>
      <c r="F776" s="24"/>
      <c r="G776" s="23"/>
      <c r="H776" s="25"/>
      <c r="I776" s="24"/>
      <c r="J776" s="38"/>
      <c r="K776" s="38"/>
    </row>
    <row r="777" spans="1:11" ht="12.75">
      <c r="A777" s="23"/>
      <c r="B777" s="23"/>
      <c r="C777" s="24"/>
      <c r="D777" s="23"/>
      <c r="E777" s="24"/>
      <c r="F777" s="24"/>
      <c r="G777" s="23"/>
      <c r="H777" s="25"/>
      <c r="I777" s="24"/>
      <c r="J777" s="38"/>
      <c r="K777" s="38"/>
    </row>
    <row r="778" spans="1:11" ht="12.75">
      <c r="A778" s="23"/>
      <c r="B778" s="23"/>
      <c r="C778" s="24"/>
      <c r="D778" s="23"/>
      <c r="E778" s="24"/>
      <c r="F778" s="24"/>
      <c r="G778" s="23"/>
      <c r="H778" s="25"/>
      <c r="I778" s="24"/>
      <c r="J778" s="38"/>
      <c r="K778" s="38"/>
    </row>
    <row r="779" spans="1:11" ht="12.75">
      <c r="A779" s="23"/>
      <c r="B779" s="23"/>
      <c r="C779" s="24"/>
      <c r="D779" s="23"/>
      <c r="E779" s="24"/>
      <c r="F779" s="24"/>
      <c r="G779" s="23"/>
      <c r="H779" s="25"/>
      <c r="I779" s="24"/>
      <c r="J779" s="38"/>
      <c r="K779" s="38"/>
    </row>
    <row r="780" spans="1:11" ht="12.75">
      <c r="A780" s="23"/>
      <c r="B780" s="23"/>
      <c r="C780" s="24"/>
      <c r="D780" s="23"/>
      <c r="E780" s="24"/>
      <c r="F780" s="24"/>
      <c r="G780" s="23"/>
      <c r="H780" s="25"/>
      <c r="I780" s="24"/>
      <c r="J780" s="38"/>
      <c r="K780" s="38"/>
    </row>
    <row r="781" spans="1:11" ht="12.75">
      <c r="A781" s="23"/>
      <c r="B781" s="23"/>
      <c r="C781" s="24"/>
      <c r="D781" s="23"/>
      <c r="E781" s="24"/>
      <c r="F781" s="24"/>
      <c r="G781" s="23"/>
      <c r="H781" s="25"/>
      <c r="I781" s="24"/>
      <c r="J781" s="38"/>
      <c r="K781" s="38"/>
    </row>
    <row r="782" spans="1:11" ht="12.75">
      <c r="A782" s="23"/>
      <c r="B782" s="23"/>
      <c r="C782" s="24"/>
      <c r="D782" s="23"/>
      <c r="E782" s="24"/>
      <c r="F782" s="24"/>
      <c r="G782" s="23"/>
      <c r="H782" s="25"/>
      <c r="I782" s="24"/>
      <c r="J782" s="38"/>
      <c r="K782" s="38"/>
    </row>
    <row r="783" spans="1:11" ht="12.75">
      <c r="A783" s="23"/>
      <c r="B783" s="23"/>
      <c r="C783" s="24"/>
      <c r="D783" s="23"/>
      <c r="E783" s="24"/>
      <c r="F783" s="24"/>
      <c r="G783" s="23"/>
      <c r="H783" s="25"/>
      <c r="I783" s="24"/>
      <c r="J783" s="38"/>
      <c r="K783" s="38"/>
    </row>
    <row r="784" spans="1:11" ht="12.75">
      <c r="A784" s="23"/>
      <c r="B784" s="23"/>
      <c r="C784" s="24"/>
      <c r="D784" s="23"/>
      <c r="E784" s="24"/>
      <c r="F784" s="24"/>
      <c r="G784" s="23"/>
      <c r="H784" s="25"/>
      <c r="I784" s="24"/>
      <c r="J784" s="38"/>
      <c r="K784" s="38"/>
    </row>
    <row r="785" spans="1:11" ht="12.75">
      <c r="A785" s="23"/>
      <c r="B785" s="23"/>
      <c r="C785" s="24"/>
      <c r="D785" s="23"/>
      <c r="E785" s="24"/>
      <c r="F785" s="24"/>
      <c r="G785" s="23"/>
      <c r="H785" s="25"/>
      <c r="I785" s="24"/>
      <c r="J785" s="38"/>
      <c r="K785" s="38"/>
    </row>
    <row r="786" spans="1:11" ht="12.75">
      <c r="A786" s="23"/>
      <c r="B786" s="23"/>
      <c r="C786" s="24"/>
      <c r="D786" s="23"/>
      <c r="E786" s="24"/>
      <c r="F786" s="24"/>
      <c r="G786" s="23"/>
      <c r="H786" s="25"/>
      <c r="I786" s="24"/>
      <c r="J786" s="38"/>
      <c r="K786" s="38"/>
    </row>
    <row r="787" spans="1:11" ht="12.75">
      <c r="A787" s="23"/>
      <c r="B787" s="23"/>
      <c r="C787" s="24"/>
      <c r="D787" s="23"/>
      <c r="E787" s="24"/>
      <c r="F787" s="24"/>
      <c r="G787" s="23"/>
      <c r="H787" s="25"/>
      <c r="I787" s="24"/>
      <c r="J787" s="38"/>
      <c r="K787" s="38"/>
    </row>
    <row r="788" spans="1:11" ht="12.75">
      <c r="A788" s="23"/>
      <c r="B788" s="23"/>
      <c r="C788" s="24"/>
      <c r="D788" s="23"/>
      <c r="E788" s="24"/>
      <c r="F788" s="24"/>
      <c r="G788" s="23"/>
      <c r="H788" s="25"/>
      <c r="I788" s="24"/>
      <c r="J788" s="38"/>
      <c r="K788" s="38"/>
    </row>
    <row r="789" spans="1:11" ht="12.75">
      <c r="A789" s="23"/>
      <c r="B789" s="23"/>
      <c r="C789" s="24"/>
      <c r="D789" s="23"/>
      <c r="E789" s="24"/>
      <c r="F789" s="24"/>
      <c r="G789" s="23"/>
      <c r="H789" s="25"/>
      <c r="I789" s="24"/>
      <c r="J789" s="38"/>
      <c r="K789" s="38"/>
    </row>
    <row r="790" spans="1:11" ht="12.75">
      <c r="A790" s="23"/>
      <c r="B790" s="23"/>
      <c r="C790" s="24"/>
      <c r="D790" s="23"/>
      <c r="E790" s="24"/>
      <c r="F790" s="24"/>
      <c r="G790" s="23"/>
      <c r="H790" s="25"/>
      <c r="I790" s="24"/>
      <c r="J790" s="38"/>
      <c r="K790" s="38"/>
    </row>
    <row r="791" spans="1:11" ht="12.75">
      <c r="A791" s="23"/>
      <c r="B791" s="23"/>
      <c r="C791" s="24"/>
      <c r="D791" s="23"/>
      <c r="E791" s="24"/>
      <c r="F791" s="24"/>
      <c r="G791" s="23"/>
      <c r="H791" s="25"/>
      <c r="I791" s="24"/>
      <c r="J791" s="38"/>
      <c r="K791" s="38"/>
    </row>
    <row r="792" spans="1:11" ht="12.75">
      <c r="A792" s="23"/>
      <c r="B792" s="23"/>
      <c r="C792" s="24"/>
      <c r="D792" s="23"/>
      <c r="E792" s="24"/>
      <c r="F792" s="24"/>
      <c r="G792" s="23"/>
      <c r="H792" s="25"/>
      <c r="I792" s="24"/>
      <c r="J792" s="38"/>
      <c r="K792" s="38"/>
    </row>
    <row r="793" spans="1:11" ht="12.75">
      <c r="A793" s="23"/>
      <c r="B793" s="23"/>
      <c r="C793" s="24"/>
      <c r="D793" s="23"/>
      <c r="E793" s="24"/>
      <c r="F793" s="24"/>
      <c r="G793" s="23"/>
      <c r="H793" s="25"/>
      <c r="I793" s="24"/>
      <c r="J793" s="38"/>
      <c r="K793" s="38"/>
    </row>
    <row r="794" spans="1:11" ht="12.75">
      <c r="A794" s="23"/>
      <c r="B794" s="23"/>
      <c r="C794" s="24"/>
      <c r="D794" s="23"/>
      <c r="E794" s="24"/>
      <c r="F794" s="24"/>
      <c r="G794" s="23"/>
      <c r="H794" s="25"/>
      <c r="I794" s="24"/>
      <c r="J794" s="38"/>
      <c r="K794" s="38"/>
    </row>
    <row r="795" spans="1:11" ht="12.75">
      <c r="A795" s="23"/>
      <c r="B795" s="23"/>
      <c r="C795" s="24"/>
      <c r="D795" s="23"/>
      <c r="E795" s="24"/>
      <c r="F795" s="24"/>
      <c r="G795" s="23"/>
      <c r="H795" s="25"/>
      <c r="I795" s="24"/>
      <c r="J795" s="38"/>
      <c r="K795" s="38"/>
    </row>
    <row r="796" spans="1:11" ht="12.75">
      <c r="A796" s="23"/>
      <c r="B796" s="23"/>
      <c r="C796" s="24"/>
      <c r="D796" s="23"/>
      <c r="E796" s="24"/>
      <c r="F796" s="24"/>
      <c r="G796" s="23"/>
      <c r="H796" s="25"/>
      <c r="I796" s="24"/>
      <c r="J796" s="38"/>
      <c r="K796" s="38"/>
    </row>
    <row r="797" spans="1:11" ht="12.75">
      <c r="A797" s="23"/>
      <c r="B797" s="23"/>
      <c r="C797" s="24"/>
      <c r="D797" s="23"/>
      <c r="E797" s="24"/>
      <c r="F797" s="24"/>
      <c r="G797" s="23"/>
      <c r="H797" s="25"/>
      <c r="I797" s="24"/>
      <c r="J797" s="38"/>
      <c r="K797" s="38"/>
    </row>
    <row r="798" spans="1:11" ht="12.75">
      <c r="A798" s="23"/>
      <c r="B798" s="23"/>
      <c r="C798" s="24"/>
      <c r="D798" s="23"/>
      <c r="E798" s="24"/>
      <c r="F798" s="24"/>
      <c r="G798" s="23"/>
      <c r="H798" s="25"/>
      <c r="I798" s="24"/>
      <c r="J798" s="38"/>
      <c r="K798" s="38"/>
    </row>
    <row r="799" spans="1:11" ht="12.75">
      <c r="A799" s="23"/>
      <c r="B799" s="23"/>
      <c r="C799" s="24"/>
      <c r="D799" s="23"/>
      <c r="E799" s="24"/>
      <c r="F799" s="24"/>
      <c r="G799" s="23"/>
      <c r="H799" s="25"/>
      <c r="I799" s="24"/>
      <c r="J799" s="38"/>
      <c r="K799" s="38"/>
    </row>
    <row r="800" spans="1:11" ht="12.75">
      <c r="A800" s="23"/>
      <c r="B800" s="23"/>
      <c r="C800" s="24"/>
      <c r="D800" s="23"/>
      <c r="E800" s="24"/>
      <c r="F800" s="24"/>
      <c r="G800" s="23"/>
      <c r="H800" s="25"/>
      <c r="I800" s="24"/>
      <c r="J800" s="38"/>
      <c r="K800" s="38"/>
    </row>
    <row r="801" spans="1:11" ht="12.75">
      <c r="A801" s="23"/>
      <c r="B801" s="23"/>
      <c r="C801" s="24"/>
      <c r="D801" s="23"/>
      <c r="E801" s="24"/>
      <c r="F801" s="24"/>
      <c r="G801" s="23"/>
      <c r="H801" s="25"/>
      <c r="I801" s="24"/>
      <c r="J801" s="38"/>
      <c r="K801" s="38"/>
    </row>
    <row r="802" spans="1:11" ht="12.75">
      <c r="A802" s="23"/>
      <c r="B802" s="23"/>
      <c r="C802" s="24"/>
      <c r="D802" s="23"/>
      <c r="E802" s="24"/>
      <c r="F802" s="24"/>
      <c r="G802" s="23"/>
      <c r="H802" s="25"/>
      <c r="I802" s="24"/>
      <c r="J802" s="38"/>
      <c r="K802" s="38"/>
    </row>
    <row r="803" spans="1:11" ht="12.75">
      <c r="A803" s="23"/>
      <c r="B803" s="23"/>
      <c r="C803" s="24"/>
      <c r="D803" s="23"/>
      <c r="E803" s="24"/>
      <c r="F803" s="24"/>
      <c r="G803" s="23"/>
      <c r="H803" s="25"/>
      <c r="I803" s="24"/>
      <c r="J803" s="38"/>
      <c r="K803" s="38"/>
    </row>
    <row r="804" spans="1:11" ht="12.75">
      <c r="A804" s="23"/>
      <c r="B804" s="23"/>
      <c r="C804" s="24"/>
      <c r="D804" s="23"/>
      <c r="E804" s="24"/>
      <c r="F804" s="24"/>
      <c r="G804" s="23"/>
      <c r="H804" s="25"/>
      <c r="I804" s="24"/>
      <c r="J804" s="38"/>
      <c r="K804" s="38"/>
    </row>
    <row r="805" spans="1:11" ht="12.75">
      <c r="A805" s="23"/>
      <c r="B805" s="23"/>
      <c r="C805" s="24"/>
      <c r="D805" s="23"/>
      <c r="E805" s="24"/>
      <c r="F805" s="24"/>
      <c r="G805" s="23"/>
      <c r="H805" s="25"/>
      <c r="I805" s="24"/>
      <c r="J805" s="38"/>
      <c r="K805" s="38"/>
    </row>
    <row r="806" spans="1:11" ht="12.75">
      <c r="A806" s="23"/>
      <c r="B806" s="23"/>
      <c r="C806" s="24"/>
      <c r="D806" s="23"/>
      <c r="E806" s="24"/>
      <c r="F806" s="24"/>
      <c r="G806" s="23"/>
      <c r="H806" s="25"/>
      <c r="I806" s="24"/>
      <c r="J806" s="38"/>
      <c r="K806" s="38"/>
    </row>
    <row r="807" spans="1:11" ht="12.75">
      <c r="A807" s="23"/>
      <c r="B807" s="23"/>
      <c r="C807" s="24"/>
      <c r="D807" s="23"/>
      <c r="E807" s="24"/>
      <c r="F807" s="24"/>
      <c r="G807" s="23"/>
      <c r="H807" s="25"/>
      <c r="I807" s="24"/>
      <c r="J807" s="38"/>
      <c r="K807" s="38"/>
    </row>
    <row r="808" spans="1:11" ht="12.75">
      <c r="A808" s="23"/>
      <c r="B808" s="23"/>
      <c r="C808" s="24"/>
      <c r="D808" s="23"/>
      <c r="E808" s="24"/>
      <c r="F808" s="24"/>
      <c r="G808" s="23"/>
      <c r="H808" s="25"/>
      <c r="I808" s="24"/>
      <c r="J808" s="38"/>
      <c r="K808" s="38"/>
    </row>
    <row r="809" spans="1:11" ht="12.75">
      <c r="A809" s="23"/>
      <c r="B809" s="23"/>
      <c r="C809" s="24"/>
      <c r="D809" s="23"/>
      <c r="E809" s="24"/>
      <c r="F809" s="24"/>
      <c r="G809" s="23"/>
      <c r="H809" s="25"/>
      <c r="I809" s="24"/>
      <c r="J809" s="38"/>
      <c r="K809" s="38"/>
    </row>
    <row r="810" spans="1:11" ht="12.75">
      <c r="A810" s="23"/>
      <c r="B810" s="23"/>
      <c r="C810" s="24"/>
      <c r="D810" s="23"/>
      <c r="E810" s="24"/>
      <c r="F810" s="24"/>
      <c r="G810" s="23"/>
      <c r="H810" s="25"/>
      <c r="I810" s="24"/>
      <c r="J810" s="38"/>
      <c r="K810" s="38"/>
    </row>
    <row r="811" spans="1:11" ht="12.75">
      <c r="A811" s="23"/>
      <c r="B811" s="23"/>
      <c r="C811" s="24"/>
      <c r="D811" s="23"/>
      <c r="E811" s="24"/>
      <c r="F811" s="24"/>
      <c r="G811" s="23"/>
      <c r="H811" s="25"/>
      <c r="I811" s="24"/>
      <c r="J811" s="38"/>
      <c r="K811" s="38"/>
    </row>
    <row r="812" spans="1:11" ht="12.75">
      <c r="A812" s="23"/>
      <c r="B812" s="23"/>
      <c r="C812" s="24"/>
      <c r="D812" s="23"/>
      <c r="E812" s="24"/>
      <c r="F812" s="24"/>
      <c r="G812" s="23"/>
      <c r="H812" s="25"/>
      <c r="I812" s="24"/>
      <c r="J812" s="38"/>
      <c r="K812" s="38"/>
    </row>
    <row r="813" spans="1:11" ht="12.75">
      <c r="A813" s="23"/>
      <c r="B813" s="23"/>
      <c r="C813" s="24"/>
      <c r="D813" s="23"/>
      <c r="E813" s="24"/>
      <c r="F813" s="24"/>
      <c r="G813" s="23"/>
      <c r="H813" s="25"/>
      <c r="I813" s="24"/>
      <c r="J813" s="38"/>
      <c r="K813" s="38"/>
    </row>
    <row r="814" spans="1:11" ht="12.75">
      <c r="A814" s="23"/>
      <c r="B814" s="23"/>
      <c r="C814" s="24"/>
      <c r="D814" s="23"/>
      <c r="E814" s="24"/>
      <c r="F814" s="24"/>
      <c r="G814" s="23"/>
      <c r="H814" s="25"/>
      <c r="I814" s="24"/>
      <c r="J814" s="38"/>
      <c r="K814" s="38"/>
    </row>
    <row r="815" spans="1:11" ht="12.75">
      <c r="A815" s="23"/>
      <c r="B815" s="23"/>
      <c r="C815" s="24"/>
      <c r="D815" s="23"/>
      <c r="E815" s="24"/>
      <c r="F815" s="24"/>
      <c r="G815" s="23"/>
      <c r="H815" s="25"/>
      <c r="I815" s="24"/>
      <c r="J815" s="38"/>
      <c r="K815" s="38"/>
    </row>
    <row r="816" spans="1:11" ht="12.75">
      <c r="A816" s="23"/>
      <c r="B816" s="23"/>
      <c r="C816" s="24"/>
      <c r="D816" s="23"/>
      <c r="E816" s="24"/>
      <c r="F816" s="24"/>
      <c r="G816" s="23"/>
      <c r="H816" s="25"/>
      <c r="I816" s="24"/>
      <c r="J816" s="38"/>
      <c r="K816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H45" sqref="H45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13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8</v>
      </c>
      <c r="G1" s="33"/>
      <c r="H1" s="33"/>
      <c r="I1" s="33"/>
      <c r="J1" s="33"/>
      <c r="L1" s="33"/>
      <c r="M1" s="33"/>
    </row>
    <row r="2" spans="1:5" s="2" customFormat="1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12.33</v>
      </c>
    </row>
    <row r="3" spans="1:5" s="2" customFormat="1" ht="12.75">
      <c r="A3" s="3">
        <v>31400000</v>
      </c>
      <c r="B3" s="3">
        <f aca="true" t="shared" si="0" ref="B3:B32">LOG10(A3)</f>
        <v>7.496929648073215</v>
      </c>
      <c r="C3" s="2">
        <v>100</v>
      </c>
      <c r="D3" s="3">
        <v>1</v>
      </c>
      <c r="E3" s="2">
        <v>12.42</v>
      </c>
    </row>
    <row r="4" spans="1:5" s="2" customFormat="1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12.27</v>
      </c>
    </row>
    <row r="5" spans="1:5" s="2" customFormat="1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12.63</v>
      </c>
    </row>
    <row r="6" spans="1:5" s="2" customFormat="1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12.66</v>
      </c>
    </row>
    <row r="7" spans="1:5" s="2" customFormat="1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12.7</v>
      </c>
    </row>
    <row r="8" spans="1:5" s="2" customFormat="1" ht="12.75">
      <c r="A8" s="3">
        <v>31400000</v>
      </c>
      <c r="B8" s="3">
        <f t="shared" si="0"/>
        <v>7.496929648073215</v>
      </c>
      <c r="C8" s="2">
        <v>100</v>
      </c>
      <c r="D8" s="3">
        <v>1</v>
      </c>
      <c r="E8" s="2">
        <v>12.62</v>
      </c>
    </row>
    <row r="9" spans="1:5" s="2" customFormat="1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 s="2">
        <v>12.61</v>
      </c>
    </row>
    <row r="10" spans="1:5" s="2" customFormat="1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 s="2">
        <v>12.58</v>
      </c>
    </row>
    <row r="11" spans="1:5" s="2" customFormat="1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 s="2">
        <v>12.65</v>
      </c>
    </row>
    <row r="12" spans="1:5" s="2" customFormat="1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 s="2">
        <v>12.58</v>
      </c>
    </row>
    <row r="13" spans="1:5" s="2" customFormat="1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 s="2">
        <v>12.33</v>
      </c>
    </row>
    <row r="14" spans="1:5" s="2" customFormat="1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16.01</v>
      </c>
    </row>
    <row r="15" spans="1:5" s="2" customFormat="1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15.84</v>
      </c>
    </row>
    <row r="16" spans="1:5" s="2" customFormat="1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15.84</v>
      </c>
    </row>
    <row r="17" spans="1:5" s="2" customFormat="1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15.82</v>
      </c>
    </row>
    <row r="18" spans="1:5" s="2" customFormat="1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15.85</v>
      </c>
    </row>
    <row r="19" spans="1:5" s="2" customFormat="1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15.85</v>
      </c>
    </row>
    <row r="20" spans="1:5" s="2" customFormat="1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 s="2">
        <v>16.04</v>
      </c>
    </row>
    <row r="21" spans="1:5" s="2" customFormat="1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 s="2">
        <v>16.03</v>
      </c>
    </row>
    <row r="22" spans="1:5" s="2" customFormat="1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 s="2">
        <v>16.08</v>
      </c>
    </row>
    <row r="23" spans="1:5" s="2" customFormat="1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 s="2">
        <v>15.96</v>
      </c>
    </row>
    <row r="24" spans="1:5" s="2" customFormat="1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 s="2">
        <v>15.76</v>
      </c>
    </row>
    <row r="25" spans="1:5" s="2" customFormat="1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 s="2">
        <v>15.81</v>
      </c>
    </row>
    <row r="26" spans="1:5" s="2" customFormat="1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19.53</v>
      </c>
    </row>
    <row r="27" spans="1:5" s="2" customFormat="1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19.49</v>
      </c>
    </row>
    <row r="28" spans="1:5" s="2" customFormat="1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19.46</v>
      </c>
    </row>
    <row r="29" spans="1:5" s="2" customFormat="1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19.63</v>
      </c>
    </row>
    <row r="30" spans="1:5" s="2" customFormat="1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19.45</v>
      </c>
    </row>
    <row r="31" spans="1:5" s="2" customFormat="1" ht="12.75">
      <c r="A31" s="3">
        <v>314000</v>
      </c>
      <c r="B31" s="3">
        <f>LOG10(A31)</f>
        <v>5.496929648073215</v>
      </c>
      <c r="C31" s="2">
        <v>100</v>
      </c>
      <c r="D31" s="3">
        <v>100</v>
      </c>
      <c r="E31" s="2">
        <v>19.57</v>
      </c>
    </row>
    <row r="32" spans="1:5" s="2" customFormat="1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 s="2">
        <v>19.6</v>
      </c>
    </row>
    <row r="33" spans="1:5" s="2" customFormat="1" ht="12.75">
      <c r="A33" s="3">
        <v>314000</v>
      </c>
      <c r="B33" s="3">
        <f>LOG10(A33)</f>
        <v>5.496929648073215</v>
      </c>
      <c r="C33" s="2">
        <v>100</v>
      </c>
      <c r="D33" s="3">
        <v>100</v>
      </c>
      <c r="E33" s="2">
        <v>19.63</v>
      </c>
    </row>
    <row r="34" spans="1:5" s="2" customFormat="1" ht="12.75">
      <c r="A34" s="3">
        <v>314000</v>
      </c>
      <c r="B34" s="3">
        <f>LOG10(A34)</f>
        <v>5.496929648073215</v>
      </c>
      <c r="C34" s="2">
        <v>100</v>
      </c>
      <c r="D34" s="3">
        <v>100</v>
      </c>
      <c r="E34" s="2">
        <v>19.65</v>
      </c>
    </row>
    <row r="35" spans="1:5" s="2" customFormat="1" ht="12.75">
      <c r="A35" s="3">
        <v>314000</v>
      </c>
      <c r="B35" s="3">
        <f>LOG10(A35)</f>
        <v>5.496929648073215</v>
      </c>
      <c r="C35" s="2">
        <v>100</v>
      </c>
      <c r="D35" s="3">
        <v>100</v>
      </c>
      <c r="E35" s="2">
        <v>19.46</v>
      </c>
    </row>
    <row r="36" spans="1:5" s="2" customFormat="1" ht="12.75">
      <c r="A36" s="3">
        <v>314000</v>
      </c>
      <c r="B36" s="3">
        <f>LOG10(A36)</f>
        <v>5.496929648073215</v>
      </c>
      <c r="C36" s="2">
        <v>100</v>
      </c>
      <c r="D36" s="3">
        <v>100</v>
      </c>
      <c r="E36" s="2">
        <v>19.53</v>
      </c>
    </row>
    <row r="37" spans="1:5" s="2" customFormat="1" ht="12.75">
      <c r="A37" s="3">
        <v>314000</v>
      </c>
      <c r="B37" s="3">
        <f>LOG10(A37)</f>
        <v>5.496929648073215</v>
      </c>
      <c r="C37" s="2">
        <v>100</v>
      </c>
      <c r="D37" s="3">
        <v>100</v>
      </c>
      <c r="E37" s="2">
        <v>19.53</v>
      </c>
    </row>
    <row r="38" spans="1:5" s="2" customFormat="1" ht="12.75">
      <c r="A38" s="3">
        <v>31400</v>
      </c>
      <c r="B38" s="3">
        <f aca="true" t="shared" si="1" ref="B38:B85">LOG10(A38)</f>
        <v>4.496929648073215</v>
      </c>
      <c r="C38" s="2">
        <v>100</v>
      </c>
      <c r="D38" s="3">
        <v>1000</v>
      </c>
      <c r="E38" s="2">
        <v>22.96</v>
      </c>
    </row>
    <row r="39" spans="1:5" s="2" customFormat="1" ht="12.75">
      <c r="A39" s="3">
        <v>31400</v>
      </c>
      <c r="B39" s="3">
        <f t="shared" si="1"/>
        <v>4.496929648073215</v>
      </c>
      <c r="C39" s="2">
        <v>100</v>
      </c>
      <c r="D39" s="3">
        <v>1000</v>
      </c>
      <c r="E39" s="2">
        <v>22.95</v>
      </c>
    </row>
    <row r="40" spans="1:5" s="2" customFormat="1" ht="12.75">
      <c r="A40" s="3">
        <v>31400</v>
      </c>
      <c r="B40" s="3">
        <f t="shared" si="1"/>
        <v>4.496929648073215</v>
      </c>
      <c r="C40" s="2">
        <v>100</v>
      </c>
      <c r="D40" s="3">
        <v>1000</v>
      </c>
      <c r="E40" s="2">
        <v>22.89</v>
      </c>
    </row>
    <row r="41" spans="1:5" s="2" customFormat="1" ht="12.75">
      <c r="A41" s="3">
        <v>31400</v>
      </c>
      <c r="B41" s="3">
        <f t="shared" si="1"/>
        <v>4.496929648073215</v>
      </c>
      <c r="C41" s="2">
        <v>100</v>
      </c>
      <c r="D41" s="3">
        <v>1000</v>
      </c>
      <c r="E41" s="2">
        <v>23.06</v>
      </c>
    </row>
    <row r="42" spans="1:5" s="2" customFormat="1" ht="12.75">
      <c r="A42" s="3">
        <v>31400</v>
      </c>
      <c r="B42" s="3">
        <f t="shared" si="1"/>
        <v>4.496929648073215</v>
      </c>
      <c r="C42" s="2">
        <v>100</v>
      </c>
      <c r="D42" s="3">
        <v>1000</v>
      </c>
      <c r="E42" s="2">
        <v>23</v>
      </c>
    </row>
    <row r="43" spans="1:5" s="2" customFormat="1" ht="12.75">
      <c r="A43" s="3">
        <v>31400</v>
      </c>
      <c r="B43" s="3">
        <f t="shared" si="1"/>
        <v>4.496929648073215</v>
      </c>
      <c r="C43" s="2">
        <v>100</v>
      </c>
      <c r="D43" s="3">
        <v>1000</v>
      </c>
      <c r="E43" s="2">
        <v>23.03</v>
      </c>
    </row>
    <row r="44" spans="1:5" s="2" customFormat="1" ht="12.75">
      <c r="A44" s="3">
        <v>31400</v>
      </c>
      <c r="B44" s="3">
        <f t="shared" si="1"/>
        <v>4.496929648073215</v>
      </c>
      <c r="C44" s="2">
        <v>100</v>
      </c>
      <c r="D44" s="3">
        <v>1000</v>
      </c>
      <c r="E44" s="2">
        <v>23.11</v>
      </c>
    </row>
    <row r="45" spans="1:5" s="2" customFormat="1" ht="12.75">
      <c r="A45" s="3">
        <v>31400</v>
      </c>
      <c r="B45" s="3">
        <f t="shared" si="1"/>
        <v>4.496929648073215</v>
      </c>
      <c r="C45" s="2">
        <v>100</v>
      </c>
      <c r="D45" s="3">
        <v>1000</v>
      </c>
      <c r="E45" s="2">
        <v>23.06</v>
      </c>
    </row>
    <row r="46" spans="1:5" s="2" customFormat="1" ht="12.75">
      <c r="A46" s="3">
        <v>31400</v>
      </c>
      <c r="B46" s="3">
        <f t="shared" si="1"/>
        <v>4.496929648073215</v>
      </c>
      <c r="C46" s="2">
        <v>100</v>
      </c>
      <c r="D46" s="3">
        <v>1000</v>
      </c>
      <c r="E46" s="2">
        <v>23.15</v>
      </c>
    </row>
    <row r="47" spans="1:5" s="2" customFormat="1" ht="12.75">
      <c r="A47" s="3">
        <v>31400</v>
      </c>
      <c r="B47" s="3">
        <f t="shared" si="1"/>
        <v>4.496929648073215</v>
      </c>
      <c r="C47" s="2">
        <v>100</v>
      </c>
      <c r="D47" s="3">
        <v>1000</v>
      </c>
      <c r="E47" s="2">
        <v>23.13</v>
      </c>
    </row>
    <row r="48" spans="1:5" s="2" customFormat="1" ht="12.75">
      <c r="A48" s="3">
        <v>31400</v>
      </c>
      <c r="B48" s="3">
        <f t="shared" si="1"/>
        <v>4.496929648073215</v>
      </c>
      <c r="C48" s="2">
        <v>100</v>
      </c>
      <c r="D48" s="3">
        <v>1000</v>
      </c>
      <c r="E48" s="2">
        <v>23.21</v>
      </c>
    </row>
    <row r="49" spans="1:5" s="2" customFormat="1" ht="12.75">
      <c r="A49" s="3">
        <v>31400</v>
      </c>
      <c r="B49" s="3">
        <f t="shared" si="1"/>
        <v>4.496929648073215</v>
      </c>
      <c r="C49" s="2">
        <v>100</v>
      </c>
      <c r="D49" s="3">
        <v>1000</v>
      </c>
      <c r="E49" s="2">
        <v>23.23</v>
      </c>
    </row>
    <row r="50" spans="1:5" s="2" customFormat="1" ht="12.75">
      <c r="A50" s="3">
        <v>3140</v>
      </c>
      <c r="B50" s="3">
        <f t="shared" si="1"/>
        <v>3.496929648073215</v>
      </c>
      <c r="C50" s="2">
        <v>100</v>
      </c>
      <c r="D50" s="3">
        <v>10000</v>
      </c>
      <c r="E50" s="2">
        <v>26.77</v>
      </c>
    </row>
    <row r="51" spans="1:5" s="2" customFormat="1" ht="12.75">
      <c r="A51" s="3">
        <v>3140</v>
      </c>
      <c r="B51" s="3">
        <f t="shared" si="1"/>
        <v>3.496929648073215</v>
      </c>
      <c r="C51" s="2">
        <v>100</v>
      </c>
      <c r="D51" s="3">
        <v>10000</v>
      </c>
      <c r="E51" s="2">
        <v>26.7</v>
      </c>
    </row>
    <row r="52" spans="1:5" s="2" customFormat="1" ht="12.75">
      <c r="A52" s="3">
        <v>3140</v>
      </c>
      <c r="B52" s="3">
        <f t="shared" si="1"/>
        <v>3.496929648073215</v>
      </c>
      <c r="C52" s="2">
        <v>100</v>
      </c>
      <c r="D52" s="3">
        <v>10000</v>
      </c>
      <c r="E52" s="2">
        <v>26.64</v>
      </c>
    </row>
    <row r="53" spans="1:5" s="2" customFormat="1" ht="12.75">
      <c r="A53" s="3">
        <v>3140</v>
      </c>
      <c r="B53" s="3">
        <f t="shared" si="1"/>
        <v>3.496929648073215</v>
      </c>
      <c r="C53" s="2">
        <v>100</v>
      </c>
      <c r="D53" s="3">
        <v>10000</v>
      </c>
      <c r="E53" s="2">
        <v>26.55</v>
      </c>
    </row>
    <row r="54" spans="1:5" s="2" customFormat="1" ht="12.75">
      <c r="A54" s="3">
        <v>3140</v>
      </c>
      <c r="B54" s="3">
        <f t="shared" si="1"/>
        <v>3.496929648073215</v>
      </c>
      <c r="C54" s="2">
        <v>100</v>
      </c>
      <c r="D54" s="3">
        <v>10000</v>
      </c>
      <c r="E54" s="2">
        <v>26.53</v>
      </c>
    </row>
    <row r="55" spans="1:5" s="2" customFormat="1" ht="12.75">
      <c r="A55" s="3">
        <v>3140</v>
      </c>
      <c r="B55" s="3">
        <f t="shared" si="1"/>
        <v>3.496929648073215</v>
      </c>
      <c r="C55" s="2">
        <v>100</v>
      </c>
      <c r="D55" s="3">
        <v>10000</v>
      </c>
      <c r="E55" s="2">
        <v>26.47</v>
      </c>
    </row>
    <row r="56" spans="1:5" s="2" customFormat="1" ht="12.75">
      <c r="A56" s="3">
        <v>3140</v>
      </c>
      <c r="B56" s="3">
        <f t="shared" si="1"/>
        <v>3.496929648073215</v>
      </c>
      <c r="C56" s="2">
        <v>100</v>
      </c>
      <c r="D56" s="3">
        <v>10000</v>
      </c>
      <c r="E56" s="2">
        <v>26.69</v>
      </c>
    </row>
    <row r="57" spans="1:5" s="2" customFormat="1" ht="12.75">
      <c r="A57" s="3">
        <v>3140</v>
      </c>
      <c r="B57" s="3">
        <f t="shared" si="1"/>
        <v>3.496929648073215</v>
      </c>
      <c r="C57" s="2">
        <v>100</v>
      </c>
      <c r="D57" s="3">
        <v>10000</v>
      </c>
      <c r="E57" s="2">
        <v>26.7</v>
      </c>
    </row>
    <row r="58" spans="1:5" s="2" customFormat="1" ht="12.75">
      <c r="A58" s="3">
        <v>3140</v>
      </c>
      <c r="B58" s="3">
        <f t="shared" si="1"/>
        <v>3.496929648073215</v>
      </c>
      <c r="C58" s="2">
        <v>100</v>
      </c>
      <c r="D58" s="3">
        <v>10000</v>
      </c>
      <c r="E58" s="2">
        <v>26.72</v>
      </c>
    </row>
    <row r="59" spans="1:5" s="2" customFormat="1" ht="12.75">
      <c r="A59" s="3">
        <v>3140</v>
      </c>
      <c r="B59" s="3">
        <f t="shared" si="1"/>
        <v>3.496929648073215</v>
      </c>
      <c r="C59" s="2">
        <v>100</v>
      </c>
      <c r="D59" s="3">
        <v>10000</v>
      </c>
      <c r="E59" s="2">
        <v>26.79</v>
      </c>
    </row>
    <row r="60" spans="1:5" s="2" customFormat="1" ht="12.75">
      <c r="A60" s="3">
        <v>3140</v>
      </c>
      <c r="B60" s="3">
        <f t="shared" si="1"/>
        <v>3.496929648073215</v>
      </c>
      <c r="C60" s="2">
        <v>100</v>
      </c>
      <c r="D60" s="3">
        <v>10000</v>
      </c>
      <c r="E60" s="2">
        <v>26.71</v>
      </c>
    </row>
    <row r="61" spans="1:5" s="2" customFormat="1" ht="12.75">
      <c r="A61" s="3">
        <v>3140</v>
      </c>
      <c r="B61" s="3">
        <f t="shared" si="1"/>
        <v>3.496929648073215</v>
      </c>
      <c r="C61" s="2">
        <v>100</v>
      </c>
      <c r="D61" s="3">
        <v>10000</v>
      </c>
      <c r="E61" s="2">
        <v>26.67</v>
      </c>
    </row>
    <row r="62" spans="1:5" s="2" customFormat="1" ht="12.75">
      <c r="A62" s="3">
        <v>314</v>
      </c>
      <c r="B62" s="3">
        <f t="shared" si="1"/>
        <v>2.496929648073215</v>
      </c>
      <c r="C62" s="2">
        <v>100</v>
      </c>
      <c r="D62" s="3">
        <v>100000</v>
      </c>
      <c r="E62" s="2">
        <v>29.86</v>
      </c>
    </row>
    <row r="63" spans="1:5" s="2" customFormat="1" ht="12.75">
      <c r="A63" s="3">
        <v>314</v>
      </c>
      <c r="B63" s="3">
        <f t="shared" si="1"/>
        <v>2.496929648073215</v>
      </c>
      <c r="C63" s="2">
        <v>100</v>
      </c>
      <c r="D63" s="3">
        <v>100000</v>
      </c>
      <c r="E63" s="2">
        <v>30</v>
      </c>
    </row>
    <row r="64" spans="1:5" s="2" customFormat="1" ht="12.75">
      <c r="A64" s="3">
        <v>314</v>
      </c>
      <c r="B64" s="3">
        <f t="shared" si="1"/>
        <v>2.496929648073215</v>
      </c>
      <c r="C64" s="2">
        <v>100</v>
      </c>
      <c r="D64" s="3">
        <v>100000</v>
      </c>
      <c r="E64" s="2">
        <v>29.76</v>
      </c>
    </row>
    <row r="65" spans="1:5" s="2" customFormat="1" ht="12.75">
      <c r="A65" s="3">
        <v>314</v>
      </c>
      <c r="B65" s="3">
        <f t="shared" si="1"/>
        <v>2.496929648073215</v>
      </c>
      <c r="C65" s="2">
        <v>100</v>
      </c>
      <c r="D65" s="3">
        <v>100000</v>
      </c>
      <c r="E65" s="2">
        <v>30.01</v>
      </c>
    </row>
    <row r="66" spans="1:5" s="2" customFormat="1" ht="12.75">
      <c r="A66" s="3">
        <v>314</v>
      </c>
      <c r="B66" s="3">
        <f t="shared" si="1"/>
        <v>2.496929648073215</v>
      </c>
      <c r="C66" s="2">
        <v>100</v>
      </c>
      <c r="D66" s="3">
        <v>100000</v>
      </c>
      <c r="E66" s="2">
        <v>30.46</v>
      </c>
    </row>
    <row r="67" spans="1:5" s="2" customFormat="1" ht="12.75">
      <c r="A67" s="3">
        <v>314</v>
      </c>
      <c r="B67" s="3">
        <f t="shared" si="1"/>
        <v>2.496929648073215</v>
      </c>
      <c r="C67" s="2">
        <v>100</v>
      </c>
      <c r="D67" s="3">
        <v>100000</v>
      </c>
      <c r="E67" s="2">
        <v>30.18</v>
      </c>
    </row>
    <row r="68" spans="1:5" s="2" customFormat="1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 s="2">
        <v>30.42</v>
      </c>
    </row>
    <row r="69" spans="1:5" s="2" customFormat="1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 s="2">
        <v>30.33</v>
      </c>
    </row>
    <row r="70" spans="1:5" s="2" customFormat="1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 s="2">
        <v>30.15</v>
      </c>
    </row>
    <row r="71" spans="1:5" s="2" customFormat="1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 s="2">
        <v>30.26</v>
      </c>
    </row>
    <row r="72" spans="1:5" s="2" customFormat="1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 s="2">
        <v>30.05</v>
      </c>
    </row>
    <row r="73" spans="1:5" s="2" customFormat="1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 s="2">
        <v>30.11</v>
      </c>
    </row>
    <row r="74" spans="1:5" s="2" customFormat="1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33.89</v>
      </c>
    </row>
    <row r="75" spans="1:5" s="2" customFormat="1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33.64</v>
      </c>
    </row>
    <row r="76" spans="1:5" s="2" customFormat="1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34.27</v>
      </c>
    </row>
    <row r="77" spans="1:5" s="2" customFormat="1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34.85</v>
      </c>
    </row>
    <row r="78" spans="1:5" s="2" customFormat="1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34.02</v>
      </c>
    </row>
    <row r="79" spans="1:5" s="2" customFormat="1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34.74</v>
      </c>
    </row>
    <row r="80" spans="1:5" s="2" customFormat="1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 s="2">
        <v>34.15</v>
      </c>
    </row>
    <row r="81" spans="1:5" s="2" customFormat="1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 s="2">
        <v>33.54</v>
      </c>
    </row>
    <row r="82" spans="1:5" s="2" customFormat="1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 s="2">
        <v>33.97</v>
      </c>
    </row>
    <row r="83" spans="1:5" s="2" customFormat="1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 s="2">
        <v>33.74</v>
      </c>
    </row>
    <row r="84" spans="1:5" s="2" customFormat="1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 s="2">
        <v>33.78</v>
      </c>
    </row>
    <row r="85" spans="1:5" s="2" customFormat="1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 s="2">
        <v>33.53</v>
      </c>
    </row>
    <row r="86" spans="1:4" s="2" customFormat="1" ht="12.75">
      <c r="A86" s="3"/>
      <c r="B86" s="3"/>
      <c r="D86" s="3"/>
    </row>
    <row r="87" spans="1:4" s="2" customFormat="1" ht="12.75">
      <c r="A87" s="3"/>
      <c r="B87" s="3"/>
      <c r="D87" s="3"/>
    </row>
    <row r="88" spans="1:4" s="2" customFormat="1" ht="12.75">
      <c r="A88" s="3"/>
      <c r="B88" s="3"/>
      <c r="D88" s="3"/>
    </row>
    <row r="89" spans="1:4" s="2" customFormat="1" ht="12.75">
      <c r="A89" s="3"/>
      <c r="B89" s="3"/>
      <c r="D89" s="3"/>
    </row>
    <row r="90" spans="1:4" s="2" customFormat="1" ht="12.75">
      <c r="A90" s="3"/>
      <c r="B90" s="3"/>
      <c r="D90" s="3"/>
    </row>
    <row r="91" spans="1:4" s="2" customFormat="1" ht="12.75">
      <c r="A91" s="3"/>
      <c r="B91" s="3"/>
      <c r="D91" s="3"/>
    </row>
    <row r="92" spans="1:4" s="2" customFormat="1" ht="12.75">
      <c r="A92" s="3"/>
      <c r="B92" s="3"/>
      <c r="D92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3"/>
  <sheetViews>
    <sheetView workbookViewId="0" topLeftCell="A1">
      <selection activeCell="K1" sqref="K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21.421875" style="0" bestFit="1" customWidth="1"/>
    <col min="7" max="7" width="18.00390625" style="0" bestFit="1" customWidth="1"/>
    <col min="8" max="8" width="30.8515625" style="0" customWidth="1"/>
    <col min="9" max="9" width="9.8515625" style="0" customWidth="1"/>
    <col min="10" max="10" width="13.421875" style="0" bestFit="1" customWidth="1"/>
    <col min="11" max="11" width="22.140625" style="0" customWidth="1"/>
  </cols>
  <sheetData>
    <row r="1" spans="1:11" ht="42.7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11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</row>
    <row r="2" spans="1:1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12.677508154940181</v>
      </c>
      <c r="F2" s="13">
        <f>(E2-39.611)/-3.5604</f>
        <v>7.564737626407093</v>
      </c>
      <c r="G2" s="12">
        <f>10^F2</f>
        <v>36706047.849076465</v>
      </c>
      <c r="H2" s="14">
        <f>G2/A2</f>
        <v>1.1689824155756836</v>
      </c>
      <c r="I2" s="15">
        <f>H2-1</f>
        <v>0.1689824155756836</v>
      </c>
      <c r="J2" s="47">
        <f>STDEV(G2:G13)/AVERAGE(G2:G13)</f>
        <v>0.10575066329457893</v>
      </c>
      <c r="K2" s="59">
        <f>G2*D2</f>
        <v>36706047.849076465</v>
      </c>
    </row>
    <row r="3" spans="1:11" ht="12.75">
      <c r="A3" s="11">
        <v>31400000</v>
      </c>
      <c r="B3" s="12">
        <f aca="true" t="shared" si="0" ref="B3:B66">LOG10(A3)</f>
        <v>7.496929648073215</v>
      </c>
      <c r="C3" s="13">
        <v>100</v>
      </c>
      <c r="D3" s="12">
        <v>1</v>
      </c>
      <c r="E3" s="13">
        <v>12.81884126373993</v>
      </c>
      <c r="F3" s="13">
        <f aca="true" t="shared" si="1" ref="F3:F66">(E3-39.611)/-3.5604</f>
        <v>7.525041775154496</v>
      </c>
      <c r="G3" s="12">
        <f aca="true" t="shared" si="2" ref="G3:G66">10^F3</f>
        <v>33499766.131718475</v>
      </c>
      <c r="H3" s="14">
        <f aca="true" t="shared" si="3" ref="H3:H66">G3/A3</f>
        <v>1.0668715328572762</v>
      </c>
      <c r="I3" s="15">
        <f aca="true" t="shared" si="4" ref="I3:I66">H3-1</f>
        <v>0.0668715328572762</v>
      </c>
      <c r="J3" s="40"/>
      <c r="K3" s="59">
        <f aca="true" t="shared" si="5" ref="K3:K66">G3*D3</f>
        <v>33499766.131718475</v>
      </c>
    </row>
    <row r="4" spans="1:11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13">
        <v>12.921061605437494</v>
      </c>
      <c r="F4" s="13">
        <f t="shared" si="1"/>
        <v>7.496331421908354</v>
      </c>
      <c r="G4" s="12">
        <f t="shared" si="2"/>
        <v>31356777.322939802</v>
      </c>
      <c r="H4" s="14">
        <f t="shared" si="3"/>
        <v>0.9986234816222866</v>
      </c>
      <c r="I4" s="15">
        <f t="shared" si="4"/>
        <v>-0.0013765183777133538</v>
      </c>
      <c r="J4" s="40"/>
      <c r="K4" s="59">
        <f t="shared" si="5"/>
        <v>31356777.322939802</v>
      </c>
    </row>
    <row r="5" spans="1:11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13">
        <v>12.936096717986578</v>
      </c>
      <c r="F5" s="13">
        <f t="shared" si="1"/>
        <v>7.492108550166671</v>
      </c>
      <c r="G5" s="12">
        <f t="shared" si="2"/>
        <v>31053356.57349231</v>
      </c>
      <c r="H5" s="14">
        <f t="shared" si="3"/>
        <v>0.9889604004296915</v>
      </c>
      <c r="I5" s="15">
        <f t="shared" si="4"/>
        <v>-0.011039599570308534</v>
      </c>
      <c r="J5" s="40"/>
      <c r="K5" s="59">
        <f t="shared" si="5"/>
        <v>31053356.57349231</v>
      </c>
    </row>
    <row r="6" spans="1:11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13">
        <v>12.94890292199636</v>
      </c>
      <c r="F6" s="13">
        <f t="shared" si="1"/>
        <v>7.488511705989112</v>
      </c>
      <c r="G6" s="12">
        <f t="shared" si="2"/>
        <v>30797233.513578396</v>
      </c>
      <c r="H6" s="14">
        <f t="shared" si="3"/>
        <v>0.9808036150821146</v>
      </c>
      <c r="I6" s="15">
        <f t="shared" si="4"/>
        <v>-0.019196384917885445</v>
      </c>
      <c r="J6" s="40"/>
      <c r="K6" s="59">
        <f t="shared" si="5"/>
        <v>30797233.513578396</v>
      </c>
    </row>
    <row r="7" spans="1:11" ht="12.75">
      <c r="A7" s="11">
        <v>31400000</v>
      </c>
      <c r="B7" s="12">
        <f t="shared" si="0"/>
        <v>7.496929648073215</v>
      </c>
      <c r="C7" s="13">
        <v>100</v>
      </c>
      <c r="D7" s="12">
        <v>1</v>
      </c>
      <c r="E7" s="13">
        <v>12.989065831353734</v>
      </c>
      <c r="F7" s="13">
        <f t="shared" si="1"/>
        <v>7.477231257343631</v>
      </c>
      <c r="G7" s="12">
        <f t="shared" si="2"/>
        <v>30007599.674485885</v>
      </c>
      <c r="H7" s="14">
        <f t="shared" si="3"/>
        <v>0.9556560405887224</v>
      </c>
      <c r="I7" s="15">
        <f t="shared" si="4"/>
        <v>-0.044343959411277556</v>
      </c>
      <c r="J7" s="40"/>
      <c r="K7" s="59">
        <f t="shared" si="5"/>
        <v>30007599.674485885</v>
      </c>
    </row>
    <row r="8" spans="1:11" ht="12.75">
      <c r="A8" s="11">
        <v>31400000</v>
      </c>
      <c r="B8" s="12">
        <f t="shared" si="0"/>
        <v>7.496929648073215</v>
      </c>
      <c r="C8" s="13">
        <v>100</v>
      </c>
      <c r="D8" s="12">
        <v>1</v>
      </c>
      <c r="E8" s="41">
        <v>12.866390320047941</v>
      </c>
      <c r="F8" s="13">
        <f t="shared" si="1"/>
        <v>7.511686799222575</v>
      </c>
      <c r="G8" s="12">
        <f t="shared" si="2"/>
        <v>32485293.822738323</v>
      </c>
      <c r="H8" s="14">
        <f t="shared" si="3"/>
        <v>1.034563497539437</v>
      </c>
      <c r="I8" s="15">
        <f t="shared" si="4"/>
        <v>0.034563497539437105</v>
      </c>
      <c r="J8" s="40"/>
      <c r="K8" s="59">
        <f t="shared" si="5"/>
        <v>32485293.822738323</v>
      </c>
    </row>
    <row r="9" spans="1:11" ht="12.75">
      <c r="A9" s="11">
        <v>31400000</v>
      </c>
      <c r="B9" s="12">
        <f t="shared" si="0"/>
        <v>7.496929648073215</v>
      </c>
      <c r="C9" s="13">
        <v>100</v>
      </c>
      <c r="D9" s="12">
        <v>1</v>
      </c>
      <c r="E9" s="41">
        <v>12.869192219189484</v>
      </c>
      <c r="F9" s="13">
        <f t="shared" si="1"/>
        <v>7.510899837324602</v>
      </c>
      <c r="G9" s="12">
        <f t="shared" si="2"/>
        <v>32426482.252879314</v>
      </c>
      <c r="H9" s="14">
        <f t="shared" si="3"/>
        <v>1.0326905176076215</v>
      </c>
      <c r="I9" s="15">
        <f t="shared" si="4"/>
        <v>0.03269051760762154</v>
      </c>
      <c r="J9" s="40"/>
      <c r="K9" s="59">
        <f t="shared" si="5"/>
        <v>32426482.252879314</v>
      </c>
    </row>
    <row r="10" spans="1:11" ht="12.75">
      <c r="A10" s="11">
        <v>31400000</v>
      </c>
      <c r="B10" s="12">
        <f t="shared" si="0"/>
        <v>7.496929648073215</v>
      </c>
      <c r="C10" s="13">
        <v>100</v>
      </c>
      <c r="D10" s="12">
        <v>1</v>
      </c>
      <c r="E10" s="41">
        <v>12.942454335786799</v>
      </c>
      <c r="F10" s="13">
        <f t="shared" si="1"/>
        <v>7.490322903104482</v>
      </c>
      <c r="G10" s="12">
        <f t="shared" si="2"/>
        <v>30925939.582491983</v>
      </c>
      <c r="H10" s="14">
        <f t="shared" si="3"/>
        <v>0.984902534474267</v>
      </c>
      <c r="I10" s="15">
        <f t="shared" si="4"/>
        <v>-0.01509746552573299</v>
      </c>
      <c r="J10" s="40"/>
      <c r="K10" s="59">
        <f t="shared" si="5"/>
        <v>30925939.582491983</v>
      </c>
    </row>
    <row r="11" spans="1:11" ht="12.75">
      <c r="A11" s="11">
        <v>31400000</v>
      </c>
      <c r="B11" s="12">
        <f t="shared" si="0"/>
        <v>7.496929648073215</v>
      </c>
      <c r="C11" s="13">
        <v>100</v>
      </c>
      <c r="D11" s="12">
        <v>1</v>
      </c>
      <c r="E11" s="41">
        <v>13.183981710554676</v>
      </c>
      <c r="F11" s="13">
        <f t="shared" si="1"/>
        <v>7.422485757062499</v>
      </c>
      <c r="G11" s="12">
        <f t="shared" si="2"/>
        <v>26453659.37002933</v>
      </c>
      <c r="H11" s="14">
        <f t="shared" si="3"/>
        <v>0.8424732283448831</v>
      </c>
      <c r="I11" s="15">
        <f t="shared" si="4"/>
        <v>-0.15752677165511686</v>
      </c>
      <c r="J11" s="40"/>
      <c r="K11" s="59">
        <f t="shared" si="5"/>
        <v>26453659.37002933</v>
      </c>
    </row>
    <row r="12" spans="1:11" ht="12.75">
      <c r="A12" s="11">
        <v>31400000</v>
      </c>
      <c r="B12" s="12">
        <f t="shared" si="0"/>
        <v>7.496929648073215</v>
      </c>
      <c r="C12" s="13">
        <v>100</v>
      </c>
      <c r="D12" s="12">
        <v>1</v>
      </c>
      <c r="E12" s="41">
        <v>13.209083359879351</v>
      </c>
      <c r="F12" s="13">
        <f t="shared" si="1"/>
        <v>7.415435524132302</v>
      </c>
      <c r="G12" s="12">
        <f t="shared" si="2"/>
        <v>26027683.926437724</v>
      </c>
      <c r="H12" s="14">
        <f t="shared" si="3"/>
        <v>0.8289071314152141</v>
      </c>
      <c r="I12" s="15">
        <f t="shared" si="4"/>
        <v>-0.1710928685847859</v>
      </c>
      <c r="J12" s="40"/>
      <c r="K12" s="59">
        <f t="shared" si="5"/>
        <v>26027683.926437724</v>
      </c>
    </row>
    <row r="13" spans="1:11" ht="12.75">
      <c r="A13" s="17">
        <v>31400000</v>
      </c>
      <c r="B13" s="18">
        <f t="shared" si="0"/>
        <v>7.496929648073215</v>
      </c>
      <c r="C13" s="19">
        <v>100</v>
      </c>
      <c r="D13" s="18">
        <v>1</v>
      </c>
      <c r="E13" s="42">
        <v>13.22507563262265</v>
      </c>
      <c r="F13" s="19">
        <f t="shared" si="1"/>
        <v>7.410943817373708</v>
      </c>
      <c r="G13" s="18">
        <f t="shared" si="2"/>
        <v>25759878.92057357</v>
      </c>
      <c r="H13" s="20">
        <f t="shared" si="3"/>
        <v>0.8203783095724066</v>
      </c>
      <c r="I13" s="21">
        <f t="shared" si="4"/>
        <v>-0.17962169042759335</v>
      </c>
      <c r="J13" s="40"/>
      <c r="K13" s="59">
        <f t="shared" si="5"/>
        <v>25759878.92057357</v>
      </c>
    </row>
    <row r="14" spans="1:11" ht="12.75">
      <c r="A14" s="5">
        <v>31400000</v>
      </c>
      <c r="B14" s="6">
        <f t="shared" si="0"/>
        <v>7.496929648073215</v>
      </c>
      <c r="C14" s="7">
        <v>90</v>
      </c>
      <c r="D14" s="6">
        <v>1</v>
      </c>
      <c r="E14" s="7">
        <v>13.165185228205463</v>
      </c>
      <c r="F14" s="7">
        <f t="shared" si="1"/>
        <v>7.427765074652998</v>
      </c>
      <c r="G14" s="6">
        <f t="shared" si="2"/>
        <v>26777194.591952965</v>
      </c>
      <c r="H14" s="8">
        <f t="shared" si="3"/>
        <v>0.852776897832897</v>
      </c>
      <c r="I14" s="9">
        <f t="shared" si="4"/>
        <v>-0.147223102167103</v>
      </c>
      <c r="J14" s="39">
        <f>STDEV(G14:G25)/AVERAGE(G14:G25)</f>
        <v>0.12396352154922177</v>
      </c>
      <c r="K14" s="59">
        <f t="shared" si="5"/>
        <v>26777194.591952965</v>
      </c>
    </row>
    <row r="15" spans="1:11" ht="12.75">
      <c r="A15" s="11">
        <v>31400000</v>
      </c>
      <c r="B15" s="12">
        <f t="shared" si="0"/>
        <v>7.496929648073215</v>
      </c>
      <c r="C15" s="13">
        <v>90</v>
      </c>
      <c r="D15" s="12">
        <v>1</v>
      </c>
      <c r="E15" s="13">
        <v>13.048582531564998</v>
      </c>
      <c r="F15" s="13">
        <f t="shared" si="1"/>
        <v>7.460514961362487</v>
      </c>
      <c r="G15" s="12">
        <f t="shared" si="2"/>
        <v>28874532.496920202</v>
      </c>
      <c r="H15" s="14">
        <f t="shared" si="3"/>
        <v>0.9195710986280319</v>
      </c>
      <c r="I15" s="15">
        <f t="shared" si="4"/>
        <v>-0.08042890137196812</v>
      </c>
      <c r="J15" s="40"/>
      <c r="K15" s="59">
        <f t="shared" si="5"/>
        <v>28874532.496920202</v>
      </c>
    </row>
    <row r="16" spans="1:11" ht="12.75">
      <c r="A16" s="11">
        <v>31400000</v>
      </c>
      <c r="B16" s="12">
        <f t="shared" si="0"/>
        <v>7.496929648073215</v>
      </c>
      <c r="C16" s="13">
        <v>90</v>
      </c>
      <c r="D16" s="12">
        <v>1</v>
      </c>
      <c r="E16" s="13">
        <v>13.167270879952794</v>
      </c>
      <c r="F16" s="13">
        <f t="shared" si="1"/>
        <v>7.4271792832398615</v>
      </c>
      <c r="G16" s="12">
        <f t="shared" si="2"/>
        <v>26741100.93371194</v>
      </c>
      <c r="H16" s="14">
        <f t="shared" si="3"/>
        <v>0.8516274182710808</v>
      </c>
      <c r="I16" s="15">
        <f t="shared" si="4"/>
        <v>-0.1483725817289192</v>
      </c>
      <c r="J16" s="40"/>
      <c r="K16" s="59">
        <f t="shared" si="5"/>
        <v>26741100.93371194</v>
      </c>
    </row>
    <row r="17" spans="1:11" ht="12.75">
      <c r="A17" s="11">
        <v>31400000</v>
      </c>
      <c r="B17" s="12">
        <f t="shared" si="0"/>
        <v>7.496929648073215</v>
      </c>
      <c r="C17" s="13">
        <v>90</v>
      </c>
      <c r="D17" s="12">
        <v>1</v>
      </c>
      <c r="E17" s="13">
        <v>12.821755934816114</v>
      </c>
      <c r="F17" s="13">
        <f t="shared" si="1"/>
        <v>7.524223139305663</v>
      </c>
      <c r="G17" s="12">
        <f t="shared" si="2"/>
        <v>33436679.263415754</v>
      </c>
      <c r="H17" s="14">
        <f t="shared" si="3"/>
        <v>1.0648623969240687</v>
      </c>
      <c r="I17" s="15">
        <f t="shared" si="4"/>
        <v>0.0648623969240687</v>
      </c>
      <c r="J17" s="40"/>
      <c r="K17" s="59">
        <f t="shared" si="5"/>
        <v>33436679.263415754</v>
      </c>
    </row>
    <row r="18" spans="1:11" ht="12.75">
      <c r="A18" s="11">
        <v>31400000</v>
      </c>
      <c r="B18" s="12">
        <f t="shared" si="0"/>
        <v>7.496929648073215</v>
      </c>
      <c r="C18" s="13">
        <v>90</v>
      </c>
      <c r="D18" s="12">
        <v>1</v>
      </c>
      <c r="E18" s="13">
        <v>12.758526444147371</v>
      </c>
      <c r="F18" s="13">
        <f t="shared" si="1"/>
        <v>7.54198223678593</v>
      </c>
      <c r="G18" s="12">
        <f t="shared" si="2"/>
        <v>34832306.78742022</v>
      </c>
      <c r="H18" s="14">
        <f t="shared" si="3"/>
        <v>1.109309133357332</v>
      </c>
      <c r="I18" s="15">
        <f t="shared" si="4"/>
        <v>0.10930913335733194</v>
      </c>
      <c r="J18" s="40"/>
      <c r="K18" s="59">
        <f t="shared" si="5"/>
        <v>34832306.78742022</v>
      </c>
    </row>
    <row r="19" spans="1:11" ht="12.75">
      <c r="A19" s="11">
        <v>31400000</v>
      </c>
      <c r="B19" s="12">
        <f t="shared" si="0"/>
        <v>7.496929648073215</v>
      </c>
      <c r="C19" s="13">
        <v>90</v>
      </c>
      <c r="D19" s="12">
        <v>1</v>
      </c>
      <c r="E19" s="13">
        <v>12.842280247599522</v>
      </c>
      <c r="F19" s="13">
        <f t="shared" si="1"/>
        <v>7.518458530614671</v>
      </c>
      <c r="G19" s="12">
        <f t="shared" si="2"/>
        <v>32995789.978637278</v>
      </c>
      <c r="H19" s="14">
        <f t="shared" si="3"/>
        <v>1.0508213368992765</v>
      </c>
      <c r="I19" s="15">
        <f t="shared" si="4"/>
        <v>0.05082133689927648</v>
      </c>
      <c r="J19" s="40"/>
      <c r="K19" s="59">
        <f t="shared" si="5"/>
        <v>32995789.978637278</v>
      </c>
    </row>
    <row r="20" spans="1:11" ht="12.75">
      <c r="A20" s="11">
        <v>31400000</v>
      </c>
      <c r="B20" s="12">
        <f t="shared" si="0"/>
        <v>7.496929648073215</v>
      </c>
      <c r="C20" s="13">
        <v>90</v>
      </c>
      <c r="D20" s="12">
        <v>1</v>
      </c>
      <c r="E20" s="41">
        <v>12.80702156418767</v>
      </c>
      <c r="F20" s="13">
        <f t="shared" si="1"/>
        <v>7.5283615424706</v>
      </c>
      <c r="G20" s="12">
        <f t="shared" si="2"/>
        <v>33756821.12814598</v>
      </c>
      <c r="H20" s="14">
        <f t="shared" si="3"/>
        <v>1.0750579977116554</v>
      </c>
      <c r="I20" s="15">
        <f t="shared" si="4"/>
        <v>0.07505799771165544</v>
      </c>
      <c r="J20" s="40"/>
      <c r="K20" s="59">
        <f t="shared" si="5"/>
        <v>33756821.12814598</v>
      </c>
    </row>
    <row r="21" spans="1:11" ht="12.75">
      <c r="A21" s="11">
        <v>31400000</v>
      </c>
      <c r="B21" s="12">
        <f t="shared" si="0"/>
        <v>7.496929648073215</v>
      </c>
      <c r="C21" s="13">
        <v>90</v>
      </c>
      <c r="D21" s="12">
        <v>1</v>
      </c>
      <c r="E21" s="41">
        <v>12.781475919761228</v>
      </c>
      <c r="F21" s="13">
        <f t="shared" si="1"/>
        <v>7.53553647911436</v>
      </c>
      <c r="G21" s="12">
        <f t="shared" si="2"/>
        <v>34319146.538707934</v>
      </c>
      <c r="H21" s="14">
        <f t="shared" si="3"/>
        <v>1.0929664502773226</v>
      </c>
      <c r="I21" s="15">
        <f t="shared" si="4"/>
        <v>0.09296645027732264</v>
      </c>
      <c r="J21" s="40"/>
      <c r="K21" s="59">
        <f t="shared" si="5"/>
        <v>34319146.538707934</v>
      </c>
    </row>
    <row r="22" spans="1:11" ht="12.75">
      <c r="A22" s="11">
        <v>31400000</v>
      </c>
      <c r="B22" s="12">
        <f t="shared" si="0"/>
        <v>7.496929648073215</v>
      </c>
      <c r="C22" s="13">
        <v>90</v>
      </c>
      <c r="D22" s="12">
        <v>1</v>
      </c>
      <c r="E22" s="41">
        <v>12.772922034055863</v>
      </c>
      <c r="F22" s="13">
        <f t="shared" si="1"/>
        <v>7.53793898605329</v>
      </c>
      <c r="G22" s="12">
        <f t="shared" si="2"/>
        <v>34509525.35654683</v>
      </c>
      <c r="H22" s="14">
        <f t="shared" si="3"/>
        <v>1.0990294699537206</v>
      </c>
      <c r="I22" s="15">
        <f t="shared" si="4"/>
        <v>0.09902946995372064</v>
      </c>
      <c r="J22" s="40"/>
      <c r="K22" s="59">
        <f t="shared" si="5"/>
        <v>34509525.35654683</v>
      </c>
    </row>
    <row r="23" spans="1:11" ht="12.75">
      <c r="A23" s="11">
        <v>31400000</v>
      </c>
      <c r="B23" s="12">
        <f t="shared" si="0"/>
        <v>7.496929648073215</v>
      </c>
      <c r="C23" s="13">
        <v>90</v>
      </c>
      <c r="D23" s="12">
        <v>1</v>
      </c>
      <c r="E23" s="41">
        <v>13.142159796675587</v>
      </c>
      <c r="F23" s="13">
        <f t="shared" si="1"/>
        <v>7.434232165859008</v>
      </c>
      <c r="G23" s="12">
        <f t="shared" si="2"/>
        <v>27178918.15632668</v>
      </c>
      <c r="H23" s="14">
        <f t="shared" si="3"/>
        <v>0.8655706419212319</v>
      </c>
      <c r="I23" s="15">
        <f t="shared" si="4"/>
        <v>-0.1344293580787681</v>
      </c>
      <c r="J23" s="40"/>
      <c r="K23" s="59">
        <f t="shared" si="5"/>
        <v>27178918.15632668</v>
      </c>
    </row>
    <row r="24" spans="1:11" ht="12.75">
      <c r="A24" s="11">
        <v>31400000</v>
      </c>
      <c r="B24" s="12">
        <f t="shared" si="0"/>
        <v>7.496929648073215</v>
      </c>
      <c r="C24" s="13">
        <v>90</v>
      </c>
      <c r="D24" s="12">
        <v>1</v>
      </c>
      <c r="E24" s="41">
        <v>13.149342579432775</v>
      </c>
      <c r="F24" s="13">
        <f t="shared" si="1"/>
        <v>7.432214756928216</v>
      </c>
      <c r="G24" s="12">
        <f t="shared" si="2"/>
        <v>27052957.916276865</v>
      </c>
      <c r="H24" s="14">
        <f t="shared" si="3"/>
        <v>0.8615591693081804</v>
      </c>
      <c r="I24" s="15">
        <f t="shared" si="4"/>
        <v>-0.13844083069181956</v>
      </c>
      <c r="J24" s="40"/>
      <c r="K24" s="59">
        <f t="shared" si="5"/>
        <v>27052957.916276865</v>
      </c>
    </row>
    <row r="25" spans="1:11" ht="12.75">
      <c r="A25" s="17">
        <v>31400000</v>
      </c>
      <c r="B25" s="18">
        <f t="shared" si="0"/>
        <v>7.496929648073215</v>
      </c>
      <c r="C25" s="19">
        <v>90</v>
      </c>
      <c r="D25" s="18">
        <v>1</v>
      </c>
      <c r="E25" s="42">
        <v>13.261481930448053</v>
      </c>
      <c r="F25" s="19">
        <f t="shared" si="1"/>
        <v>7.400718478135025</v>
      </c>
      <c r="G25" s="18">
        <f t="shared" si="2"/>
        <v>25160454.278034966</v>
      </c>
      <c r="H25" s="20">
        <f t="shared" si="3"/>
        <v>0.8012883528036614</v>
      </c>
      <c r="I25" s="21">
        <f t="shared" si="4"/>
        <v>-0.1987116471963386</v>
      </c>
      <c r="J25" s="40"/>
      <c r="K25" s="59">
        <f t="shared" si="5"/>
        <v>25160454.278034966</v>
      </c>
    </row>
    <row r="26" spans="1:11" ht="12.75">
      <c r="A26" s="5">
        <v>31400000</v>
      </c>
      <c r="B26" s="6">
        <f t="shared" si="0"/>
        <v>7.496929648073215</v>
      </c>
      <c r="C26" s="7">
        <v>80</v>
      </c>
      <c r="D26" s="6">
        <v>1</v>
      </c>
      <c r="E26" s="7">
        <v>12.992865724144826</v>
      </c>
      <c r="F26" s="7">
        <f t="shared" si="1"/>
        <v>7.476163991645649</v>
      </c>
      <c r="G26" s="6">
        <f t="shared" si="2"/>
        <v>29933947.432077784</v>
      </c>
      <c r="H26" s="8">
        <f t="shared" si="3"/>
        <v>0.9533104277731779</v>
      </c>
      <c r="I26" s="9">
        <f t="shared" si="4"/>
        <v>-0.04668957222682213</v>
      </c>
      <c r="J26" s="39">
        <f>STDEV(G26:G37)/AVERAGE(G26:G37)</f>
        <v>0.09974164884326053</v>
      </c>
      <c r="K26" s="59">
        <f t="shared" si="5"/>
        <v>29933947.432077784</v>
      </c>
    </row>
    <row r="27" spans="1:11" ht="12.75">
      <c r="A27" s="11">
        <v>31400000</v>
      </c>
      <c r="B27" s="12">
        <f t="shared" si="0"/>
        <v>7.496929648073215</v>
      </c>
      <c r="C27" s="13">
        <v>80</v>
      </c>
      <c r="D27" s="12">
        <v>1</v>
      </c>
      <c r="E27" s="13">
        <v>12.908552481074612</v>
      </c>
      <c r="F27" s="13">
        <f t="shared" si="1"/>
        <v>7.499844826122173</v>
      </c>
      <c r="G27" s="12">
        <f t="shared" si="2"/>
        <v>31611479.768455572</v>
      </c>
      <c r="H27" s="14">
        <f t="shared" si="3"/>
        <v>1.0067350244731075</v>
      </c>
      <c r="I27" s="15">
        <f t="shared" si="4"/>
        <v>0.006735024473107476</v>
      </c>
      <c r="J27" s="40"/>
      <c r="K27" s="59">
        <f t="shared" si="5"/>
        <v>31611479.768455572</v>
      </c>
    </row>
    <row r="28" spans="1:11" ht="12.75">
      <c r="A28" s="11">
        <v>31400000</v>
      </c>
      <c r="B28" s="12">
        <f t="shared" si="0"/>
        <v>7.496929648073215</v>
      </c>
      <c r="C28" s="13">
        <v>80</v>
      </c>
      <c r="D28" s="12">
        <v>1</v>
      </c>
      <c r="E28" s="13">
        <v>12.803245827268249</v>
      </c>
      <c r="F28" s="13">
        <f t="shared" si="1"/>
        <v>7.529422023573685</v>
      </c>
      <c r="G28" s="12">
        <f t="shared" si="2"/>
        <v>33839350.87514774</v>
      </c>
      <c r="H28" s="14">
        <f t="shared" si="3"/>
        <v>1.077686333603431</v>
      </c>
      <c r="I28" s="15">
        <f t="shared" si="4"/>
        <v>0.07768633360343102</v>
      </c>
      <c r="J28" s="40"/>
      <c r="K28" s="59">
        <f t="shared" si="5"/>
        <v>33839350.87514774</v>
      </c>
    </row>
    <row r="29" spans="1:11" ht="12.75">
      <c r="A29" s="11">
        <v>31400000</v>
      </c>
      <c r="B29" s="12">
        <f t="shared" si="0"/>
        <v>7.496929648073215</v>
      </c>
      <c r="C29" s="13">
        <v>80</v>
      </c>
      <c r="D29" s="12">
        <v>1</v>
      </c>
      <c r="E29" s="13">
        <v>13.242574704701491</v>
      </c>
      <c r="F29" s="13">
        <f t="shared" si="1"/>
        <v>7.4060288999265556</v>
      </c>
      <c r="G29" s="12">
        <f t="shared" si="2"/>
        <v>25469997.358718835</v>
      </c>
      <c r="H29" s="14">
        <f t="shared" si="3"/>
        <v>0.8111464126980521</v>
      </c>
      <c r="I29" s="15">
        <f t="shared" si="4"/>
        <v>-0.1888535873019479</v>
      </c>
      <c r="J29" s="40"/>
      <c r="K29" s="59">
        <f t="shared" si="5"/>
        <v>25469997.358718835</v>
      </c>
    </row>
    <row r="30" spans="1:11" ht="12.75">
      <c r="A30" s="11">
        <v>31400000</v>
      </c>
      <c r="B30" s="12">
        <f t="shared" si="0"/>
        <v>7.496929648073215</v>
      </c>
      <c r="C30" s="13">
        <v>80</v>
      </c>
      <c r="D30" s="12">
        <v>1</v>
      </c>
      <c r="E30" s="13">
        <v>13.293668427157165</v>
      </c>
      <c r="F30" s="13">
        <f t="shared" si="1"/>
        <v>7.391678343119546</v>
      </c>
      <c r="G30" s="12">
        <f t="shared" si="2"/>
        <v>24642135.603013456</v>
      </c>
      <c r="H30" s="14">
        <f t="shared" si="3"/>
        <v>0.7847813886310018</v>
      </c>
      <c r="I30" s="15">
        <f t="shared" si="4"/>
        <v>-0.21521861136899822</v>
      </c>
      <c r="J30" s="40"/>
      <c r="K30" s="59">
        <f t="shared" si="5"/>
        <v>24642135.603013456</v>
      </c>
    </row>
    <row r="31" spans="1:11" ht="12.75">
      <c r="A31" s="11">
        <v>31400000</v>
      </c>
      <c r="B31" s="12">
        <f t="shared" si="0"/>
        <v>7.496929648073215</v>
      </c>
      <c r="C31" s="13">
        <v>80</v>
      </c>
      <c r="D31" s="12">
        <v>1</v>
      </c>
      <c r="E31" s="13">
        <v>13.185572571846047</v>
      </c>
      <c r="F31" s="13">
        <f t="shared" si="1"/>
        <v>7.422038936117839</v>
      </c>
      <c r="G31" s="12">
        <f t="shared" si="2"/>
        <v>26426456.697286177</v>
      </c>
      <c r="H31" s="14">
        <f t="shared" si="3"/>
        <v>0.8416069011874578</v>
      </c>
      <c r="I31" s="15">
        <f t="shared" si="4"/>
        <v>-0.15839309881254215</v>
      </c>
      <c r="J31" s="40"/>
      <c r="K31" s="59">
        <f t="shared" si="5"/>
        <v>26426456.697286177</v>
      </c>
    </row>
    <row r="32" spans="1:11" ht="12.75">
      <c r="A32" s="11">
        <v>31400000</v>
      </c>
      <c r="B32" s="12">
        <f t="shared" si="0"/>
        <v>7.496929648073215</v>
      </c>
      <c r="C32" s="13">
        <v>80</v>
      </c>
      <c r="D32" s="12">
        <v>1</v>
      </c>
      <c r="E32" s="41">
        <v>13.154934372141016</v>
      </c>
      <c r="F32" s="13">
        <f t="shared" si="1"/>
        <v>7.4306442051058825</v>
      </c>
      <c r="G32" s="12">
        <f t="shared" si="2"/>
        <v>26955302.198282413</v>
      </c>
      <c r="H32" s="14">
        <f t="shared" si="3"/>
        <v>0.8584491145949813</v>
      </c>
      <c r="I32" s="15">
        <f t="shared" si="4"/>
        <v>-0.1415508854050187</v>
      </c>
      <c r="J32" s="40"/>
      <c r="K32" s="59">
        <f t="shared" si="5"/>
        <v>26955302.198282413</v>
      </c>
    </row>
    <row r="33" spans="1:11" ht="12.75">
      <c r="A33" s="11">
        <v>31400000</v>
      </c>
      <c r="B33" s="12">
        <f t="shared" si="0"/>
        <v>7.496929648073215</v>
      </c>
      <c r="C33" s="13">
        <v>80</v>
      </c>
      <c r="D33" s="12">
        <v>1</v>
      </c>
      <c r="E33" s="41">
        <v>13.045903575894055</v>
      </c>
      <c r="F33" s="13">
        <f t="shared" si="1"/>
        <v>7.4612673924575725</v>
      </c>
      <c r="G33" s="12">
        <f t="shared" si="2"/>
        <v>28924602.04308133</v>
      </c>
      <c r="H33" s="14">
        <f t="shared" si="3"/>
        <v>0.9211656701618257</v>
      </c>
      <c r="I33" s="15">
        <f t="shared" si="4"/>
        <v>-0.07883432983817429</v>
      </c>
      <c r="J33" s="40"/>
      <c r="K33" s="59">
        <f t="shared" si="5"/>
        <v>28924602.04308133</v>
      </c>
    </row>
    <row r="34" spans="1:11" ht="12.75">
      <c r="A34" s="11">
        <v>31400000</v>
      </c>
      <c r="B34" s="12">
        <f t="shared" si="0"/>
        <v>7.496929648073215</v>
      </c>
      <c r="C34" s="13">
        <v>80</v>
      </c>
      <c r="D34" s="12">
        <v>1</v>
      </c>
      <c r="E34" s="41">
        <v>12.976197075536742</v>
      </c>
      <c r="F34" s="13">
        <f t="shared" si="1"/>
        <v>7.4808456702795345</v>
      </c>
      <c r="G34" s="12">
        <f t="shared" si="2"/>
        <v>30258379.83371443</v>
      </c>
      <c r="H34" s="14">
        <f t="shared" si="3"/>
        <v>0.9636426698635169</v>
      </c>
      <c r="I34" s="15">
        <f t="shared" si="4"/>
        <v>-0.036357330136483124</v>
      </c>
      <c r="J34" s="40"/>
      <c r="K34" s="59">
        <f t="shared" si="5"/>
        <v>30258379.83371443</v>
      </c>
    </row>
    <row r="35" spans="1:11" ht="12.75">
      <c r="A35" s="11">
        <v>31400000</v>
      </c>
      <c r="B35" s="12">
        <f t="shared" si="0"/>
        <v>7.496929648073215</v>
      </c>
      <c r="C35" s="13">
        <v>80</v>
      </c>
      <c r="D35" s="12">
        <v>1</v>
      </c>
      <c r="E35" s="41">
        <v>13.20505975505729</v>
      </c>
      <c r="F35" s="13">
        <f t="shared" si="1"/>
        <v>7.416565623228487</v>
      </c>
      <c r="G35" s="12">
        <f t="shared" si="2"/>
        <v>26095500.04235708</v>
      </c>
      <c r="H35" s="14">
        <f t="shared" si="3"/>
        <v>0.8310668803298433</v>
      </c>
      <c r="I35" s="15">
        <f t="shared" si="4"/>
        <v>-0.16893311967015667</v>
      </c>
      <c r="J35" s="40"/>
      <c r="K35" s="59">
        <f t="shared" si="5"/>
        <v>26095500.04235708</v>
      </c>
    </row>
    <row r="36" spans="1:11" ht="12.75">
      <c r="A36" s="11">
        <v>31400000</v>
      </c>
      <c r="B36" s="12">
        <f t="shared" si="0"/>
        <v>7.496929648073215</v>
      </c>
      <c r="C36" s="13">
        <v>80</v>
      </c>
      <c r="D36" s="12">
        <v>1</v>
      </c>
      <c r="E36" s="41">
        <v>13.109373168291278</v>
      </c>
      <c r="F36" s="13">
        <f t="shared" si="1"/>
        <v>7.443440858248714</v>
      </c>
      <c r="G36" s="12">
        <f t="shared" si="2"/>
        <v>27761367.690702483</v>
      </c>
      <c r="H36" s="14">
        <f t="shared" si="3"/>
        <v>0.8841199901497606</v>
      </c>
      <c r="I36" s="15">
        <f t="shared" si="4"/>
        <v>-0.11588000985023938</v>
      </c>
      <c r="J36" s="40"/>
      <c r="K36" s="59">
        <f t="shared" si="5"/>
        <v>27761367.690702483</v>
      </c>
    </row>
    <row r="37" spans="1:11" ht="12.75">
      <c r="A37" s="17">
        <v>31400000</v>
      </c>
      <c r="B37" s="18">
        <f t="shared" si="0"/>
        <v>7.496929648073215</v>
      </c>
      <c r="C37" s="19">
        <v>80</v>
      </c>
      <c r="D37" s="18">
        <v>1</v>
      </c>
      <c r="E37" s="42">
        <v>13.226290566556209</v>
      </c>
      <c r="F37" s="19">
        <f t="shared" si="1"/>
        <v>7.410602582137902</v>
      </c>
      <c r="G37" s="18">
        <f t="shared" si="2"/>
        <v>25739646.736410987</v>
      </c>
      <c r="H37" s="20">
        <f t="shared" si="3"/>
        <v>0.8197339724971652</v>
      </c>
      <c r="I37" s="21">
        <f t="shared" si="4"/>
        <v>-0.18026602750283482</v>
      </c>
      <c r="J37" s="40"/>
      <c r="K37" s="59">
        <f t="shared" si="5"/>
        <v>25739646.736410987</v>
      </c>
    </row>
    <row r="38" spans="1:11" ht="12.75">
      <c r="A38" s="5">
        <v>31400000</v>
      </c>
      <c r="B38" s="6">
        <f t="shared" si="0"/>
        <v>7.496929648073215</v>
      </c>
      <c r="C38" s="7">
        <v>70</v>
      </c>
      <c r="D38" s="6">
        <v>1</v>
      </c>
      <c r="E38" s="7">
        <v>12.692000668670994</v>
      </c>
      <c r="F38" s="7">
        <f t="shared" si="1"/>
        <v>7.560667152940401</v>
      </c>
      <c r="G38" s="6">
        <f t="shared" si="2"/>
        <v>36363623.53369013</v>
      </c>
      <c r="H38" s="8">
        <f t="shared" si="3"/>
        <v>1.1580771826015965</v>
      </c>
      <c r="I38" s="9">
        <f t="shared" si="4"/>
        <v>0.15807718260159653</v>
      </c>
      <c r="J38" s="39">
        <f>STDEV(G38:G49)/AVERAGE(G38:G49)</f>
        <v>0.1302240515616298</v>
      </c>
      <c r="K38" s="59">
        <f t="shared" si="5"/>
        <v>36363623.53369013</v>
      </c>
    </row>
    <row r="39" spans="1:11" ht="12.75">
      <c r="A39" s="11">
        <v>31400000</v>
      </c>
      <c r="B39" s="12">
        <f t="shared" si="0"/>
        <v>7.496929648073215</v>
      </c>
      <c r="C39" s="13">
        <v>70</v>
      </c>
      <c r="D39" s="12">
        <v>1</v>
      </c>
      <c r="E39" s="13">
        <v>12.597689977644592</v>
      </c>
      <c r="F39" s="13">
        <f t="shared" si="1"/>
        <v>7.587155943814011</v>
      </c>
      <c r="G39" s="12">
        <f t="shared" si="2"/>
        <v>38650573.62628408</v>
      </c>
      <c r="H39" s="14">
        <f t="shared" si="3"/>
        <v>1.230909988098219</v>
      </c>
      <c r="I39" s="15">
        <f t="shared" si="4"/>
        <v>0.23090998809821905</v>
      </c>
      <c r="J39" s="40"/>
      <c r="K39" s="59">
        <f t="shared" si="5"/>
        <v>38650573.62628408</v>
      </c>
    </row>
    <row r="40" spans="1:11" ht="12.75">
      <c r="A40" s="11">
        <v>31400000</v>
      </c>
      <c r="B40" s="12">
        <f t="shared" si="0"/>
        <v>7.496929648073215</v>
      </c>
      <c r="C40" s="13">
        <v>70</v>
      </c>
      <c r="D40" s="12">
        <v>1</v>
      </c>
      <c r="E40" s="13">
        <v>12.616646786659151</v>
      </c>
      <c r="F40" s="13">
        <f t="shared" si="1"/>
        <v>7.581831595702967</v>
      </c>
      <c r="G40" s="12">
        <f t="shared" si="2"/>
        <v>38179619.48455473</v>
      </c>
      <c r="H40" s="14">
        <f t="shared" si="3"/>
        <v>1.2159114485526985</v>
      </c>
      <c r="I40" s="15">
        <f t="shared" si="4"/>
        <v>0.2159114485526985</v>
      </c>
      <c r="J40" s="40"/>
      <c r="K40" s="59">
        <f t="shared" si="5"/>
        <v>38179619.48455473</v>
      </c>
    </row>
    <row r="41" spans="1:11" ht="12.75">
      <c r="A41" s="11">
        <v>31400000</v>
      </c>
      <c r="B41" s="12">
        <f t="shared" si="0"/>
        <v>7.496929648073215</v>
      </c>
      <c r="C41" s="13">
        <v>70</v>
      </c>
      <c r="D41" s="12">
        <v>1</v>
      </c>
      <c r="E41" s="13">
        <v>12.767758328602909</v>
      </c>
      <c r="F41" s="13">
        <f t="shared" si="1"/>
        <v>7.539389302156243</v>
      </c>
      <c r="G41" s="12">
        <f t="shared" si="2"/>
        <v>34624961.73773311</v>
      </c>
      <c r="H41" s="14">
        <f t="shared" si="3"/>
        <v>1.1027057878258952</v>
      </c>
      <c r="I41" s="15">
        <f t="shared" si="4"/>
        <v>0.10270578782589523</v>
      </c>
      <c r="J41" s="40"/>
      <c r="K41" s="59">
        <f t="shared" si="5"/>
        <v>34624961.73773311</v>
      </c>
    </row>
    <row r="42" spans="1:11" ht="12.75">
      <c r="A42" s="11">
        <v>31400000</v>
      </c>
      <c r="B42" s="12">
        <f t="shared" si="0"/>
        <v>7.496929648073215</v>
      </c>
      <c r="C42" s="13">
        <v>70</v>
      </c>
      <c r="D42" s="12">
        <v>1</v>
      </c>
      <c r="E42" s="13">
        <v>12.752477027100158</v>
      </c>
      <c r="F42" s="13">
        <f t="shared" si="1"/>
        <v>7.5436813203291315</v>
      </c>
      <c r="G42" s="12">
        <f t="shared" si="2"/>
        <v>34968847.598303124</v>
      </c>
      <c r="H42" s="14">
        <f t="shared" si="3"/>
        <v>1.1136575668249402</v>
      </c>
      <c r="I42" s="15">
        <f t="shared" si="4"/>
        <v>0.11365756682494021</v>
      </c>
      <c r="J42" s="40"/>
      <c r="K42" s="59">
        <f t="shared" si="5"/>
        <v>34968847.598303124</v>
      </c>
    </row>
    <row r="43" spans="1:11" ht="12.75">
      <c r="A43" s="11">
        <v>31400000</v>
      </c>
      <c r="B43" s="12">
        <f t="shared" si="0"/>
        <v>7.496929648073215</v>
      </c>
      <c r="C43" s="13">
        <v>70</v>
      </c>
      <c r="D43" s="12">
        <v>1</v>
      </c>
      <c r="E43" s="13">
        <v>12.860508108297054</v>
      </c>
      <c r="F43" s="13">
        <f t="shared" si="1"/>
        <v>7.513338920262595</v>
      </c>
      <c r="G43" s="12">
        <f t="shared" si="2"/>
        <v>32609108.084450033</v>
      </c>
      <c r="H43" s="14">
        <f t="shared" si="3"/>
        <v>1.0385066268933132</v>
      </c>
      <c r="I43" s="15">
        <f t="shared" si="4"/>
        <v>0.03850662689331319</v>
      </c>
      <c r="J43" s="40"/>
      <c r="K43" s="59">
        <f t="shared" si="5"/>
        <v>32609108.084450033</v>
      </c>
    </row>
    <row r="44" spans="1:11" ht="12.75">
      <c r="A44" s="11">
        <v>31400000</v>
      </c>
      <c r="B44" s="12">
        <f t="shared" si="0"/>
        <v>7.496929648073215</v>
      </c>
      <c r="C44" s="13">
        <v>70</v>
      </c>
      <c r="D44" s="12">
        <v>1</v>
      </c>
      <c r="E44" s="41">
        <v>13.03098549659363</v>
      </c>
      <c r="F44" s="13">
        <f t="shared" si="1"/>
        <v>7.465457393384554</v>
      </c>
      <c r="G44" s="12">
        <f t="shared" si="2"/>
        <v>29205012.293348297</v>
      </c>
      <c r="H44" s="14">
        <f t="shared" si="3"/>
        <v>0.9300959329091815</v>
      </c>
      <c r="I44" s="15">
        <f t="shared" si="4"/>
        <v>-0.06990406709081853</v>
      </c>
      <c r="J44" s="40"/>
      <c r="K44" s="59">
        <f t="shared" si="5"/>
        <v>29205012.293348297</v>
      </c>
    </row>
    <row r="45" spans="1:11" ht="12.75">
      <c r="A45" s="11">
        <v>31400000</v>
      </c>
      <c r="B45" s="12">
        <f t="shared" si="0"/>
        <v>7.496929648073215</v>
      </c>
      <c r="C45" s="13">
        <v>70</v>
      </c>
      <c r="D45" s="12">
        <v>1</v>
      </c>
      <c r="E45" s="41">
        <v>12.91302172170815</v>
      </c>
      <c r="F45" s="13">
        <f t="shared" si="1"/>
        <v>7.498589562490689</v>
      </c>
      <c r="G45" s="12">
        <f t="shared" si="2"/>
        <v>31520243.40209443</v>
      </c>
      <c r="H45" s="14">
        <f t="shared" si="3"/>
        <v>1.0038294077100138</v>
      </c>
      <c r="I45" s="15">
        <f t="shared" si="4"/>
        <v>0.0038294077100138324</v>
      </c>
      <c r="J45" s="40"/>
      <c r="K45" s="59">
        <f t="shared" si="5"/>
        <v>31520243.40209443</v>
      </c>
    </row>
    <row r="46" spans="1:11" ht="12.75">
      <c r="A46" s="11">
        <v>31400000</v>
      </c>
      <c r="B46" s="12">
        <f t="shared" si="0"/>
        <v>7.496929648073215</v>
      </c>
      <c r="C46" s="13">
        <v>70</v>
      </c>
      <c r="D46" s="12">
        <v>1</v>
      </c>
      <c r="E46" s="41">
        <v>12.983044870501773</v>
      </c>
      <c r="F46" s="13">
        <f t="shared" si="1"/>
        <v>7.478922348471583</v>
      </c>
      <c r="G46" s="12">
        <f t="shared" si="2"/>
        <v>30124673.491221763</v>
      </c>
      <c r="H46" s="14">
        <f t="shared" si="3"/>
        <v>0.959384506089865</v>
      </c>
      <c r="I46" s="15">
        <f t="shared" si="4"/>
        <v>-0.04061549391013497</v>
      </c>
      <c r="J46" s="40"/>
      <c r="K46" s="59">
        <f t="shared" si="5"/>
        <v>30124673.491221763</v>
      </c>
    </row>
    <row r="47" spans="1:11" ht="12.75">
      <c r="A47" s="11">
        <v>31400000</v>
      </c>
      <c r="B47" s="12">
        <f t="shared" si="0"/>
        <v>7.496929648073215</v>
      </c>
      <c r="C47" s="13">
        <v>70</v>
      </c>
      <c r="D47" s="12">
        <v>1</v>
      </c>
      <c r="E47" s="41">
        <v>13.18906205681248</v>
      </c>
      <c r="F47" s="13">
        <f t="shared" si="1"/>
        <v>7.4210588538331415</v>
      </c>
      <c r="G47" s="12">
        <f t="shared" si="2"/>
        <v>26366886.750096418</v>
      </c>
      <c r="H47" s="14">
        <f t="shared" si="3"/>
        <v>0.8397097691113509</v>
      </c>
      <c r="I47" s="15">
        <f t="shared" si="4"/>
        <v>-0.16029023088864913</v>
      </c>
      <c r="J47" s="40"/>
      <c r="K47" s="59">
        <f t="shared" si="5"/>
        <v>26366886.750096418</v>
      </c>
    </row>
    <row r="48" spans="1:11" ht="12.75">
      <c r="A48" s="11">
        <v>31400000</v>
      </c>
      <c r="B48" s="12">
        <f t="shared" si="0"/>
        <v>7.496929648073215</v>
      </c>
      <c r="C48" s="13">
        <v>70</v>
      </c>
      <c r="D48" s="12">
        <v>1</v>
      </c>
      <c r="E48" s="41">
        <v>13.083289828443373</v>
      </c>
      <c r="F48" s="13">
        <f t="shared" si="1"/>
        <v>7.45076681596355</v>
      </c>
      <c r="G48" s="12">
        <f t="shared" si="2"/>
        <v>28233636.302855697</v>
      </c>
      <c r="H48" s="14">
        <f t="shared" si="3"/>
        <v>0.899160391810691</v>
      </c>
      <c r="I48" s="15">
        <f t="shared" si="4"/>
        <v>-0.10083960818930904</v>
      </c>
      <c r="J48" s="40"/>
      <c r="K48" s="59">
        <f t="shared" si="5"/>
        <v>28233636.302855697</v>
      </c>
    </row>
    <row r="49" spans="1:11" ht="12.75">
      <c r="A49" s="17">
        <v>31400000</v>
      </c>
      <c r="B49" s="18">
        <f t="shared" si="0"/>
        <v>7.496929648073215</v>
      </c>
      <c r="C49" s="19">
        <v>70</v>
      </c>
      <c r="D49" s="18">
        <v>1</v>
      </c>
      <c r="E49" s="42">
        <v>13.132721337001337</v>
      </c>
      <c r="F49" s="19">
        <f t="shared" si="1"/>
        <v>7.436883120716398</v>
      </c>
      <c r="G49" s="18">
        <f t="shared" si="2"/>
        <v>27345326.975351695</v>
      </c>
      <c r="H49" s="20">
        <f t="shared" si="3"/>
        <v>0.870870285839226</v>
      </c>
      <c r="I49" s="21">
        <f t="shared" si="4"/>
        <v>-0.129129714160774</v>
      </c>
      <c r="J49" s="40"/>
      <c r="K49" s="59">
        <f t="shared" si="5"/>
        <v>27345326.975351695</v>
      </c>
    </row>
    <row r="50" spans="1:11" ht="12.75">
      <c r="A50" s="5">
        <v>31400000</v>
      </c>
      <c r="B50" s="6">
        <f t="shared" si="0"/>
        <v>7.496929648073215</v>
      </c>
      <c r="C50" s="7">
        <v>60</v>
      </c>
      <c r="D50" s="6">
        <v>1</v>
      </c>
      <c r="E50" s="7">
        <v>12.991004652208094</v>
      </c>
      <c r="F50" s="7">
        <f t="shared" si="1"/>
        <v>7.476686705929644</v>
      </c>
      <c r="G50" s="6">
        <f t="shared" si="2"/>
        <v>29969997.445582394</v>
      </c>
      <c r="H50" s="8">
        <f t="shared" si="3"/>
        <v>0.9544585173752355</v>
      </c>
      <c r="I50" s="9">
        <f t="shared" si="4"/>
        <v>-0.04554148262476454</v>
      </c>
      <c r="J50" s="39">
        <f>STDEV(G50:G61)/AVERAGE(G50:G61)</f>
        <v>0.3734906473608667</v>
      </c>
      <c r="K50" s="59">
        <f t="shared" si="5"/>
        <v>29969997.445582394</v>
      </c>
    </row>
    <row r="51" spans="1:11" ht="12.75">
      <c r="A51" s="11">
        <v>31400000</v>
      </c>
      <c r="B51" s="12">
        <f t="shared" si="0"/>
        <v>7.496929648073215</v>
      </c>
      <c r="C51" s="13">
        <v>60</v>
      </c>
      <c r="D51" s="12">
        <v>1</v>
      </c>
      <c r="E51" s="13">
        <v>12.94334778115489</v>
      </c>
      <c r="F51" s="13">
        <f t="shared" si="1"/>
        <v>7.4900719634999176</v>
      </c>
      <c r="G51" s="12">
        <f t="shared" si="2"/>
        <v>30908075.433289677</v>
      </c>
      <c r="H51" s="14">
        <f t="shared" si="3"/>
        <v>0.984333612525149</v>
      </c>
      <c r="I51" s="15">
        <f t="shared" si="4"/>
        <v>-0.01566638747485105</v>
      </c>
      <c r="J51" s="40"/>
      <c r="K51" s="59">
        <f t="shared" si="5"/>
        <v>30908075.433289677</v>
      </c>
    </row>
    <row r="52" spans="1:11" ht="12.75">
      <c r="A52" s="11">
        <v>31400000</v>
      </c>
      <c r="B52" s="12">
        <f t="shared" si="0"/>
        <v>7.496929648073215</v>
      </c>
      <c r="C52" s="13">
        <v>60</v>
      </c>
      <c r="D52" s="12">
        <v>1</v>
      </c>
      <c r="E52" s="13">
        <v>12.86152899809812</v>
      </c>
      <c r="F52" s="13">
        <f t="shared" si="1"/>
        <v>7.513052185681912</v>
      </c>
      <c r="G52" s="12">
        <f t="shared" si="2"/>
        <v>32587585.653541133</v>
      </c>
      <c r="H52" s="14">
        <f t="shared" si="3"/>
        <v>1.037821199157361</v>
      </c>
      <c r="I52" s="15">
        <f t="shared" si="4"/>
        <v>0.03782119915736093</v>
      </c>
      <c r="J52" s="40"/>
      <c r="K52" s="59">
        <f t="shared" si="5"/>
        <v>32587585.653541133</v>
      </c>
    </row>
    <row r="53" spans="1:11" ht="12.75">
      <c r="A53" s="11">
        <v>31400000</v>
      </c>
      <c r="B53" s="12">
        <f t="shared" si="0"/>
        <v>7.496929648073215</v>
      </c>
      <c r="C53" s="13">
        <v>60</v>
      </c>
      <c r="D53" s="12">
        <v>1</v>
      </c>
      <c r="E53" s="13">
        <v>12.235750811319837</v>
      </c>
      <c r="F53" s="13">
        <f t="shared" si="1"/>
        <v>7.688812826839725</v>
      </c>
      <c r="G53" s="12">
        <f t="shared" si="2"/>
        <v>48844180.42848244</v>
      </c>
      <c r="H53" s="14">
        <f t="shared" si="3"/>
        <v>1.5555471474038995</v>
      </c>
      <c r="I53" s="15">
        <f t="shared" si="4"/>
        <v>0.5555471474038995</v>
      </c>
      <c r="J53" s="40"/>
      <c r="K53" s="59">
        <f t="shared" si="5"/>
        <v>48844180.42848244</v>
      </c>
    </row>
    <row r="54" spans="1:11" ht="12.75">
      <c r="A54" s="11">
        <v>31400000</v>
      </c>
      <c r="B54" s="12">
        <f t="shared" si="0"/>
        <v>7.496929648073215</v>
      </c>
      <c r="C54" s="13">
        <v>60</v>
      </c>
      <c r="D54" s="12">
        <v>1</v>
      </c>
      <c r="E54" s="13">
        <v>12.249230717703874</v>
      </c>
      <c r="F54" s="13">
        <f t="shared" si="1"/>
        <v>7.685026761682992</v>
      </c>
      <c r="G54" s="12">
        <f t="shared" si="2"/>
        <v>48420220.37141527</v>
      </c>
      <c r="H54" s="14">
        <f t="shared" si="3"/>
        <v>1.5420452347584481</v>
      </c>
      <c r="I54" s="15">
        <f t="shared" si="4"/>
        <v>0.5420452347584481</v>
      </c>
      <c r="J54" s="40"/>
      <c r="K54" s="59">
        <f t="shared" si="5"/>
        <v>48420220.37141527</v>
      </c>
    </row>
    <row r="55" spans="1:11" ht="12.75">
      <c r="A55" s="11">
        <v>31400000</v>
      </c>
      <c r="B55" s="12">
        <f t="shared" si="0"/>
        <v>7.496929648073215</v>
      </c>
      <c r="C55" s="13">
        <v>60</v>
      </c>
      <c r="D55" s="12">
        <v>1</v>
      </c>
      <c r="E55" s="13">
        <v>11.79394423619445</v>
      </c>
      <c r="F55" s="13">
        <f t="shared" si="1"/>
        <v>7.812901854793155</v>
      </c>
      <c r="G55" s="12">
        <f t="shared" si="2"/>
        <v>64998278.5635973</v>
      </c>
      <c r="H55" s="14">
        <f t="shared" si="3"/>
        <v>2.0700088714521434</v>
      </c>
      <c r="I55" s="15">
        <f t="shared" si="4"/>
        <v>1.0700088714521434</v>
      </c>
      <c r="J55" s="40"/>
      <c r="K55" s="59">
        <f t="shared" si="5"/>
        <v>64998278.5635973</v>
      </c>
    </row>
    <row r="56" spans="1:11" ht="12.75">
      <c r="A56" s="11">
        <v>31400000</v>
      </c>
      <c r="B56" s="12">
        <f t="shared" si="0"/>
        <v>7.496929648073215</v>
      </c>
      <c r="C56" s="13">
        <v>60</v>
      </c>
      <c r="D56" s="12">
        <v>1</v>
      </c>
      <c r="E56" s="41">
        <v>13.180668869665102</v>
      </c>
      <c r="F56" s="13">
        <f t="shared" si="1"/>
        <v>7.423416225799039</v>
      </c>
      <c r="G56" s="12">
        <f t="shared" si="2"/>
        <v>26510396.65486014</v>
      </c>
      <c r="H56" s="14">
        <f t="shared" si="3"/>
        <v>0.8442801482439535</v>
      </c>
      <c r="I56" s="15">
        <f t="shared" si="4"/>
        <v>-0.15571985175604652</v>
      </c>
      <c r="J56" s="40"/>
      <c r="K56" s="59">
        <f t="shared" si="5"/>
        <v>26510396.65486014</v>
      </c>
    </row>
    <row r="57" spans="1:11" ht="12.75">
      <c r="A57" s="11">
        <v>31400000</v>
      </c>
      <c r="B57" s="12">
        <f t="shared" si="0"/>
        <v>7.496929648073215</v>
      </c>
      <c r="C57" s="13">
        <v>60</v>
      </c>
      <c r="D57" s="12">
        <v>1</v>
      </c>
      <c r="E57" s="41">
        <v>13.130751935313008</v>
      </c>
      <c r="F57" s="13">
        <f t="shared" si="1"/>
        <v>7.437436261287212</v>
      </c>
      <c r="G57" s="12">
        <f t="shared" si="2"/>
        <v>27380177.62856519</v>
      </c>
      <c r="H57" s="14">
        <f t="shared" si="3"/>
        <v>0.8719801792536684</v>
      </c>
      <c r="I57" s="15">
        <f t="shared" si="4"/>
        <v>-0.12801982074633156</v>
      </c>
      <c r="J57" s="40"/>
      <c r="K57" s="59">
        <f t="shared" si="5"/>
        <v>27380177.62856519</v>
      </c>
    </row>
    <row r="58" spans="1:11" ht="12.75">
      <c r="A58" s="11">
        <v>31400000</v>
      </c>
      <c r="B58" s="12">
        <f t="shared" si="0"/>
        <v>7.496929648073215</v>
      </c>
      <c r="C58" s="13">
        <v>60</v>
      </c>
      <c r="D58" s="12">
        <v>1</v>
      </c>
      <c r="E58" s="41">
        <v>13.092965641985487</v>
      </c>
      <c r="F58" s="13">
        <f t="shared" si="1"/>
        <v>7.4480491961618105</v>
      </c>
      <c r="G58" s="12">
        <f t="shared" si="2"/>
        <v>28057514.508422613</v>
      </c>
      <c r="H58" s="14">
        <f t="shared" si="3"/>
        <v>0.8935514174656883</v>
      </c>
      <c r="I58" s="15">
        <f t="shared" si="4"/>
        <v>-0.10644858253431166</v>
      </c>
      <c r="J58" s="40"/>
      <c r="K58" s="59">
        <f t="shared" si="5"/>
        <v>28057514.508422613</v>
      </c>
    </row>
    <row r="59" spans="1:11" ht="12.75">
      <c r="A59" s="11">
        <v>31400000</v>
      </c>
      <c r="B59" s="12">
        <f t="shared" si="0"/>
        <v>7.496929648073215</v>
      </c>
      <c r="C59" s="13">
        <v>60</v>
      </c>
      <c r="D59" s="12">
        <v>1</v>
      </c>
      <c r="E59" s="41">
        <v>13.29770103749655</v>
      </c>
      <c r="F59" s="13">
        <f t="shared" si="1"/>
        <v>7.3905457146678595</v>
      </c>
      <c r="G59" s="12">
        <f t="shared" si="2"/>
        <v>24577953.298368085</v>
      </c>
      <c r="H59" s="14">
        <f t="shared" si="3"/>
        <v>0.7827373661900664</v>
      </c>
      <c r="I59" s="15">
        <f t="shared" si="4"/>
        <v>-0.2172626338099336</v>
      </c>
      <c r="J59" s="40"/>
      <c r="K59" s="59">
        <f t="shared" si="5"/>
        <v>24577953.298368085</v>
      </c>
    </row>
    <row r="60" spans="1:11" ht="12.75">
      <c r="A60" s="11">
        <v>31400000</v>
      </c>
      <c r="B60" s="12">
        <f t="shared" si="0"/>
        <v>7.496929648073215</v>
      </c>
      <c r="C60" s="13">
        <v>60</v>
      </c>
      <c r="D60" s="12">
        <v>1</v>
      </c>
      <c r="E60" s="41">
        <v>13.306024607182554</v>
      </c>
      <c r="F60" s="13">
        <f t="shared" si="1"/>
        <v>7.388207895971645</v>
      </c>
      <c r="G60" s="12">
        <f t="shared" si="2"/>
        <v>24446004.98419449</v>
      </c>
      <c r="H60" s="14">
        <f t="shared" si="3"/>
        <v>0.7785351905794424</v>
      </c>
      <c r="I60" s="15">
        <f t="shared" si="4"/>
        <v>-0.22146480942055757</v>
      </c>
      <c r="J60" s="40"/>
      <c r="K60" s="59">
        <f t="shared" si="5"/>
        <v>24446004.98419449</v>
      </c>
    </row>
    <row r="61" spans="1:11" ht="12.75">
      <c r="A61" s="17">
        <v>31400000</v>
      </c>
      <c r="B61" s="18">
        <f t="shared" si="0"/>
        <v>7.496929648073215</v>
      </c>
      <c r="C61" s="19">
        <v>60</v>
      </c>
      <c r="D61" s="18">
        <v>1</v>
      </c>
      <c r="E61" s="42">
        <v>13.257830904470055</v>
      </c>
      <c r="F61" s="19">
        <f t="shared" si="1"/>
        <v>7.401743932010432</v>
      </c>
      <c r="G61" s="18">
        <f t="shared" si="2"/>
        <v>25219933.205052357</v>
      </c>
      <c r="H61" s="20">
        <f t="shared" si="3"/>
        <v>0.8031825861481643</v>
      </c>
      <c r="I61" s="21">
        <f t="shared" si="4"/>
        <v>-0.1968174138518357</v>
      </c>
      <c r="J61" s="40"/>
      <c r="K61" s="59">
        <f t="shared" si="5"/>
        <v>25219933.205052357</v>
      </c>
    </row>
    <row r="62" spans="1:11" ht="12.75">
      <c r="A62" s="5">
        <v>3140000</v>
      </c>
      <c r="B62" s="6">
        <f t="shared" si="0"/>
        <v>6.496929648073215</v>
      </c>
      <c r="C62" s="7">
        <v>100</v>
      </c>
      <c r="D62" s="6">
        <v>10</v>
      </c>
      <c r="E62" s="7">
        <v>16.525787242452665</v>
      </c>
      <c r="F62" s="7">
        <f t="shared" si="1"/>
        <v>6.483881799108901</v>
      </c>
      <c r="G62" s="6">
        <f t="shared" si="2"/>
        <v>3047065.564210153</v>
      </c>
      <c r="H62" s="8">
        <f t="shared" si="3"/>
        <v>0.9704030459268004</v>
      </c>
      <c r="I62" s="9">
        <f t="shared" si="4"/>
        <v>-0.02959695407319962</v>
      </c>
      <c r="J62" s="39">
        <f>STDEV(G62:G73)/AVERAGE(G62:G73)</f>
        <v>0.11412114041710789</v>
      </c>
      <c r="K62" s="59">
        <f t="shared" si="5"/>
        <v>30470655.642101534</v>
      </c>
    </row>
    <row r="63" spans="1:11" ht="12.75">
      <c r="A63" s="11">
        <v>3140000</v>
      </c>
      <c r="B63" s="12">
        <f t="shared" si="0"/>
        <v>6.496929648073215</v>
      </c>
      <c r="C63" s="13">
        <v>100</v>
      </c>
      <c r="D63" s="12">
        <v>10</v>
      </c>
      <c r="E63" s="13">
        <v>16.50258270309271</v>
      </c>
      <c r="F63" s="13">
        <f t="shared" si="1"/>
        <v>6.490399195850828</v>
      </c>
      <c r="G63" s="12">
        <f t="shared" si="2"/>
        <v>3093137.28362294</v>
      </c>
      <c r="H63" s="14">
        <f t="shared" si="3"/>
        <v>0.9850755680327835</v>
      </c>
      <c r="I63" s="15">
        <f t="shared" si="4"/>
        <v>-0.01492443196721649</v>
      </c>
      <c r="J63" s="40"/>
      <c r="K63" s="59">
        <f t="shared" si="5"/>
        <v>30931372.8362294</v>
      </c>
    </row>
    <row r="64" spans="1:11" ht="12.75">
      <c r="A64" s="11">
        <v>3140000</v>
      </c>
      <c r="B64" s="12">
        <f t="shared" si="0"/>
        <v>6.496929648073215</v>
      </c>
      <c r="C64" s="13">
        <v>100</v>
      </c>
      <c r="D64" s="12">
        <v>10</v>
      </c>
      <c r="E64" s="13">
        <v>16.509508235232246</v>
      </c>
      <c r="F64" s="13">
        <f t="shared" si="1"/>
        <v>6.488454040211142</v>
      </c>
      <c r="G64" s="12">
        <f t="shared" si="2"/>
        <v>3079314.4517278164</v>
      </c>
      <c r="H64" s="14">
        <f t="shared" si="3"/>
        <v>0.9806733922700052</v>
      </c>
      <c r="I64" s="15">
        <f t="shared" si="4"/>
        <v>-0.019326607729994838</v>
      </c>
      <c r="J64" s="40"/>
      <c r="K64" s="59">
        <f t="shared" si="5"/>
        <v>30793144.517278165</v>
      </c>
    </row>
    <row r="65" spans="1:11" ht="12.75">
      <c r="A65" s="11">
        <v>3140000</v>
      </c>
      <c r="B65" s="12">
        <f t="shared" si="0"/>
        <v>6.496929648073215</v>
      </c>
      <c r="C65" s="13">
        <v>100</v>
      </c>
      <c r="D65" s="12">
        <v>10</v>
      </c>
      <c r="E65" s="13">
        <v>16.179529690914876</v>
      </c>
      <c r="F65" s="13">
        <f t="shared" si="1"/>
        <v>6.581134229043119</v>
      </c>
      <c r="G65" s="12">
        <f t="shared" si="2"/>
        <v>3811836.1905631064</v>
      </c>
      <c r="H65" s="14">
        <f t="shared" si="3"/>
        <v>1.2139605702430276</v>
      </c>
      <c r="I65" s="15">
        <f t="shared" si="4"/>
        <v>0.21396057024302761</v>
      </c>
      <c r="J65" s="40"/>
      <c r="K65" s="59">
        <f t="shared" si="5"/>
        <v>38118361.905631065</v>
      </c>
    </row>
    <row r="66" spans="1:11" ht="12.75">
      <c r="A66" s="11">
        <v>3140000</v>
      </c>
      <c r="B66" s="12">
        <f t="shared" si="0"/>
        <v>6.496929648073215</v>
      </c>
      <c r="C66" s="13">
        <v>100</v>
      </c>
      <c r="D66" s="12">
        <v>10</v>
      </c>
      <c r="E66" s="13">
        <v>16.29452282966237</v>
      </c>
      <c r="F66" s="13">
        <f t="shared" si="1"/>
        <v>6.548836414542643</v>
      </c>
      <c r="G66" s="12">
        <f t="shared" si="2"/>
        <v>3538640.2621418117</v>
      </c>
      <c r="H66" s="14">
        <f t="shared" si="3"/>
        <v>1.1269554974973923</v>
      </c>
      <c r="I66" s="15">
        <f t="shared" si="4"/>
        <v>0.12695549749739232</v>
      </c>
      <c r="J66" s="40"/>
      <c r="K66" s="59">
        <f t="shared" si="5"/>
        <v>35386402.62141812</v>
      </c>
    </row>
    <row r="67" spans="1:11" ht="12.75">
      <c r="A67" s="11">
        <v>3140000</v>
      </c>
      <c r="B67" s="12">
        <f aca="true" t="shared" si="6" ref="B67:B130">LOG10(A67)</f>
        <v>6.496929648073215</v>
      </c>
      <c r="C67" s="13">
        <v>100</v>
      </c>
      <c r="D67" s="12">
        <v>10</v>
      </c>
      <c r="E67" s="13">
        <v>16.457593183435403</v>
      </c>
      <c r="F67" s="13">
        <f aca="true" t="shared" si="7" ref="F67:F130">(E67-39.611)/-3.5604</f>
        <v>6.503035281587629</v>
      </c>
      <c r="G67" s="12">
        <f aca="true" t="shared" si="8" ref="G67:G130">10^F67</f>
        <v>3184456.21280333</v>
      </c>
      <c r="H67" s="14">
        <f aca="true" t="shared" si="9" ref="H67:H130">G67/A67</f>
        <v>1.0141580295552006</v>
      </c>
      <c r="I67" s="15">
        <f aca="true" t="shared" si="10" ref="I67:I130">H67-1</f>
        <v>0.014158029555200624</v>
      </c>
      <c r="J67" s="40"/>
      <c r="K67" s="59">
        <f aca="true" t="shared" si="11" ref="K67:K130">G67*D67</f>
        <v>31844562.1280333</v>
      </c>
    </row>
    <row r="68" spans="1:11" ht="12.75">
      <c r="A68" s="11">
        <v>3140000</v>
      </c>
      <c r="B68" s="12">
        <f t="shared" si="6"/>
        <v>6.496929648073215</v>
      </c>
      <c r="C68" s="13">
        <v>100</v>
      </c>
      <c r="D68" s="12">
        <v>10</v>
      </c>
      <c r="E68" s="41">
        <v>16.379465474366025</v>
      </c>
      <c r="F68" s="13">
        <f t="shared" si="7"/>
        <v>6.524978801717215</v>
      </c>
      <c r="G68" s="12">
        <f t="shared" si="8"/>
        <v>3349490.89609064</v>
      </c>
      <c r="H68" s="14">
        <f t="shared" si="9"/>
        <v>1.0667168458887388</v>
      </c>
      <c r="I68" s="15">
        <f t="shared" si="10"/>
        <v>0.06671684588873883</v>
      </c>
      <c r="J68" s="40"/>
      <c r="K68" s="59">
        <f t="shared" si="11"/>
        <v>33494908.9609064</v>
      </c>
    </row>
    <row r="69" spans="1:11" ht="12.75">
      <c r="A69" s="11">
        <v>3140000</v>
      </c>
      <c r="B69" s="12">
        <f t="shared" si="6"/>
        <v>6.496929648073215</v>
      </c>
      <c r="C69" s="13">
        <v>100</v>
      </c>
      <c r="D69" s="12">
        <v>10</v>
      </c>
      <c r="E69" s="41">
        <v>16.528371645477556</v>
      </c>
      <c r="F69" s="13">
        <f t="shared" si="7"/>
        <v>6.483155924761949</v>
      </c>
      <c r="G69" s="12">
        <f t="shared" si="8"/>
        <v>3041976.9907382545</v>
      </c>
      <c r="H69" s="14">
        <f t="shared" si="9"/>
        <v>0.9687824811268326</v>
      </c>
      <c r="I69" s="15">
        <f t="shared" si="10"/>
        <v>-0.03121751887316737</v>
      </c>
      <c r="J69" s="40"/>
      <c r="K69" s="59">
        <f t="shared" si="11"/>
        <v>30419769.907382544</v>
      </c>
    </row>
    <row r="70" spans="1:11" ht="12.75">
      <c r="A70" s="11">
        <v>3140000</v>
      </c>
      <c r="B70" s="12">
        <f t="shared" si="6"/>
        <v>6.496929648073215</v>
      </c>
      <c r="C70" s="13">
        <v>100</v>
      </c>
      <c r="D70" s="12">
        <v>10</v>
      </c>
      <c r="E70" s="41">
        <v>16.554990767838056</v>
      </c>
      <c r="F70" s="13">
        <f t="shared" si="7"/>
        <v>6.4756794832496185</v>
      </c>
      <c r="G70" s="12">
        <f t="shared" si="8"/>
        <v>2990057.1088609393</v>
      </c>
      <c r="H70" s="14">
        <f t="shared" si="9"/>
        <v>0.9522474868983883</v>
      </c>
      <c r="I70" s="15">
        <f t="shared" si="10"/>
        <v>-0.04775251310161166</v>
      </c>
      <c r="J70" s="40"/>
      <c r="K70" s="59">
        <f t="shared" si="11"/>
        <v>29900571.088609394</v>
      </c>
    </row>
    <row r="71" spans="1:11" ht="12.75">
      <c r="A71" s="11">
        <v>3140000</v>
      </c>
      <c r="B71" s="12">
        <f t="shared" si="6"/>
        <v>6.496929648073215</v>
      </c>
      <c r="C71" s="13">
        <v>100</v>
      </c>
      <c r="D71" s="12">
        <v>10</v>
      </c>
      <c r="E71" s="41">
        <v>16.706183503341904</v>
      </c>
      <c r="F71" s="13">
        <f t="shared" si="7"/>
        <v>6.433214385085409</v>
      </c>
      <c r="G71" s="12">
        <f t="shared" si="8"/>
        <v>2711529.820886506</v>
      </c>
      <c r="H71" s="14">
        <f t="shared" si="9"/>
        <v>0.8635445289447471</v>
      </c>
      <c r="I71" s="15">
        <f t="shared" si="10"/>
        <v>-0.1364554710552529</v>
      </c>
      <c r="J71" s="40"/>
      <c r="K71" s="59">
        <f t="shared" si="11"/>
        <v>27115298.208865058</v>
      </c>
    </row>
    <row r="72" spans="1:11" ht="12.75">
      <c r="A72" s="11">
        <v>3140000</v>
      </c>
      <c r="B72" s="12">
        <f t="shared" si="6"/>
        <v>6.496929648073215</v>
      </c>
      <c r="C72" s="13">
        <v>100</v>
      </c>
      <c r="D72" s="12">
        <v>10</v>
      </c>
      <c r="E72" s="41">
        <v>16.709877225637047</v>
      </c>
      <c r="F72" s="13">
        <f t="shared" si="7"/>
        <v>6.432176939209906</v>
      </c>
      <c r="G72" s="12">
        <f t="shared" si="8"/>
        <v>2705060.2287454386</v>
      </c>
      <c r="H72" s="14">
        <f t="shared" si="9"/>
        <v>0.8614841492819868</v>
      </c>
      <c r="I72" s="15">
        <f t="shared" si="10"/>
        <v>-0.1385158507180132</v>
      </c>
      <c r="J72" s="40"/>
      <c r="K72" s="59">
        <f t="shared" si="11"/>
        <v>27050602.287454385</v>
      </c>
    </row>
    <row r="73" spans="1:11" ht="12.75">
      <c r="A73" s="17">
        <v>3140000</v>
      </c>
      <c r="B73" s="18">
        <f t="shared" si="6"/>
        <v>6.496929648073215</v>
      </c>
      <c r="C73" s="19">
        <v>100</v>
      </c>
      <c r="D73" s="18">
        <v>10</v>
      </c>
      <c r="E73" s="42">
        <v>16.787186612035384</v>
      </c>
      <c r="F73" s="19">
        <f t="shared" si="7"/>
        <v>6.410463259174422</v>
      </c>
      <c r="G73" s="18">
        <f t="shared" si="8"/>
        <v>2573139.0705414624</v>
      </c>
      <c r="H73" s="20">
        <f t="shared" si="9"/>
        <v>0.8194710415737141</v>
      </c>
      <c r="I73" s="21">
        <f t="shared" si="10"/>
        <v>-0.1805289584262859</v>
      </c>
      <c r="J73" s="40"/>
      <c r="K73" s="59">
        <f t="shared" si="11"/>
        <v>25731390.705414623</v>
      </c>
    </row>
    <row r="74" spans="1:11" ht="12.75">
      <c r="A74" s="5">
        <v>3140000</v>
      </c>
      <c r="B74" s="6">
        <f t="shared" si="6"/>
        <v>6.496929648073215</v>
      </c>
      <c r="C74" s="7">
        <v>90</v>
      </c>
      <c r="D74" s="6">
        <v>10</v>
      </c>
      <c r="E74" s="7">
        <v>16.718265281195798</v>
      </c>
      <c r="F74" s="7">
        <f t="shared" si="7"/>
        <v>6.4298210085395455</v>
      </c>
      <c r="G74" s="6">
        <f t="shared" si="8"/>
        <v>2690425.7350767604</v>
      </c>
      <c r="H74" s="8">
        <f t="shared" si="9"/>
        <v>0.8568234825085225</v>
      </c>
      <c r="I74" s="9">
        <f t="shared" si="10"/>
        <v>-0.14317651749147753</v>
      </c>
      <c r="J74" s="39">
        <f>STDEV(G74:G85)/AVERAGE(G74:G85)</f>
        <v>0.08116389621464877</v>
      </c>
      <c r="K74" s="59">
        <f t="shared" si="11"/>
        <v>26904257.350767605</v>
      </c>
    </row>
    <row r="75" spans="1:11" ht="12.75">
      <c r="A75" s="11">
        <v>3140000</v>
      </c>
      <c r="B75" s="12">
        <f t="shared" si="6"/>
        <v>6.496929648073215</v>
      </c>
      <c r="C75" s="13">
        <v>90</v>
      </c>
      <c r="D75" s="12">
        <v>10</v>
      </c>
      <c r="E75" s="13">
        <v>16.67781149485348</v>
      </c>
      <c r="F75" s="13">
        <f t="shared" si="7"/>
        <v>6.441183155023738</v>
      </c>
      <c r="G75" s="12">
        <f t="shared" si="8"/>
        <v>2761742.320322684</v>
      </c>
      <c r="H75" s="14">
        <f t="shared" si="9"/>
        <v>0.8795357708034025</v>
      </c>
      <c r="I75" s="15">
        <f t="shared" si="10"/>
        <v>-0.1204642291965975</v>
      </c>
      <c r="J75" s="40"/>
      <c r="K75" s="59">
        <f t="shared" si="11"/>
        <v>27617423.203226842</v>
      </c>
    </row>
    <row r="76" spans="1:11" ht="12.75">
      <c r="A76" s="11">
        <v>3140000</v>
      </c>
      <c r="B76" s="12">
        <f t="shared" si="6"/>
        <v>6.496929648073215</v>
      </c>
      <c r="C76" s="13">
        <v>90</v>
      </c>
      <c r="D76" s="12">
        <v>10</v>
      </c>
      <c r="E76" s="13">
        <v>16.54450486867251</v>
      </c>
      <c r="F76" s="13">
        <f t="shared" si="7"/>
        <v>6.478624629627987</v>
      </c>
      <c r="G76" s="12">
        <f t="shared" si="8"/>
        <v>3010402.9412348177</v>
      </c>
      <c r="H76" s="14">
        <f t="shared" si="9"/>
        <v>0.9587270513486681</v>
      </c>
      <c r="I76" s="15">
        <f t="shared" si="10"/>
        <v>-0.04127294865133191</v>
      </c>
      <c r="J76" s="40"/>
      <c r="K76" s="59">
        <f t="shared" si="11"/>
        <v>30104029.412348177</v>
      </c>
    </row>
    <row r="77" spans="1:11" ht="12.75">
      <c r="A77" s="11">
        <v>3140000</v>
      </c>
      <c r="B77" s="12">
        <f t="shared" si="6"/>
        <v>6.496929648073215</v>
      </c>
      <c r="C77" s="13">
        <v>90</v>
      </c>
      <c r="D77" s="12">
        <v>10</v>
      </c>
      <c r="E77" s="13">
        <v>16.690583213249788</v>
      </c>
      <c r="F77" s="13">
        <f t="shared" si="7"/>
        <v>6.437595996727954</v>
      </c>
      <c r="G77" s="12">
        <f t="shared" si="8"/>
        <v>2739025.003181673</v>
      </c>
      <c r="H77" s="14">
        <f t="shared" si="9"/>
        <v>0.8723009564272844</v>
      </c>
      <c r="I77" s="15">
        <f t="shared" si="10"/>
        <v>-0.12769904357271555</v>
      </c>
      <c r="J77" s="40"/>
      <c r="K77" s="59">
        <f t="shared" si="11"/>
        <v>27390250.031816732</v>
      </c>
    </row>
    <row r="78" spans="1:11" ht="12.75">
      <c r="A78" s="11">
        <v>3140000</v>
      </c>
      <c r="B78" s="12">
        <f t="shared" si="6"/>
        <v>6.496929648073215</v>
      </c>
      <c r="C78" s="13">
        <v>90</v>
      </c>
      <c r="D78" s="12">
        <v>10</v>
      </c>
      <c r="E78" s="13">
        <v>16.677411781286732</v>
      </c>
      <c r="F78" s="13">
        <f t="shared" si="7"/>
        <v>6.4412954215013105</v>
      </c>
      <c r="G78" s="12">
        <f t="shared" si="8"/>
        <v>2762456.331605864</v>
      </c>
      <c r="H78" s="14">
        <f t="shared" si="9"/>
        <v>0.8797631629318039</v>
      </c>
      <c r="I78" s="15">
        <f t="shared" si="10"/>
        <v>-0.1202368370681961</v>
      </c>
      <c r="J78" s="40"/>
      <c r="K78" s="59">
        <f t="shared" si="11"/>
        <v>27624563.316058643</v>
      </c>
    </row>
    <row r="79" spans="1:11" ht="12.75">
      <c r="A79" s="11">
        <v>3140000</v>
      </c>
      <c r="B79" s="12">
        <f t="shared" si="6"/>
        <v>6.496929648073215</v>
      </c>
      <c r="C79" s="13">
        <v>90</v>
      </c>
      <c r="D79" s="12">
        <v>10</v>
      </c>
      <c r="E79" s="13">
        <v>16.6896767579422</v>
      </c>
      <c r="F79" s="13">
        <f t="shared" si="7"/>
        <v>6.437850590399337</v>
      </c>
      <c r="G79" s="12">
        <f t="shared" si="8"/>
        <v>2740631.15499502</v>
      </c>
      <c r="H79" s="14">
        <f t="shared" si="9"/>
        <v>0.8728124697436369</v>
      </c>
      <c r="I79" s="15">
        <f t="shared" si="10"/>
        <v>-0.1271875302563631</v>
      </c>
      <c r="J79" s="40"/>
      <c r="K79" s="59">
        <f t="shared" si="11"/>
        <v>27406311.5499502</v>
      </c>
    </row>
    <row r="80" spans="1:11" ht="12.75">
      <c r="A80" s="11">
        <v>3140000</v>
      </c>
      <c r="B80" s="12">
        <f t="shared" si="6"/>
        <v>6.496929648073215</v>
      </c>
      <c r="C80" s="13">
        <v>90</v>
      </c>
      <c r="D80" s="12">
        <v>10</v>
      </c>
      <c r="E80" s="41">
        <v>16.527773906104496</v>
      </c>
      <c r="F80" s="13">
        <f t="shared" si="7"/>
        <v>6.48332381021669</v>
      </c>
      <c r="G80" s="12">
        <f t="shared" si="8"/>
        <v>3043153.156763631</v>
      </c>
      <c r="H80" s="14">
        <f t="shared" si="9"/>
        <v>0.9691570562941499</v>
      </c>
      <c r="I80" s="15">
        <f t="shared" si="10"/>
        <v>-0.030842943705850057</v>
      </c>
      <c r="J80" s="40"/>
      <c r="K80" s="59">
        <f t="shared" si="11"/>
        <v>30431531.56763631</v>
      </c>
    </row>
    <row r="81" spans="1:11" ht="12.75">
      <c r="A81" s="11">
        <v>3140000</v>
      </c>
      <c r="B81" s="12">
        <f t="shared" si="6"/>
        <v>6.496929648073215</v>
      </c>
      <c r="C81" s="13">
        <v>90</v>
      </c>
      <c r="D81" s="12">
        <v>10</v>
      </c>
      <c r="E81" s="41">
        <v>16.39841386704459</v>
      </c>
      <c r="F81" s="13">
        <f t="shared" si="7"/>
        <v>6.519656817479892</v>
      </c>
      <c r="G81" s="12">
        <f t="shared" si="8"/>
        <v>3308695.627237726</v>
      </c>
      <c r="H81" s="14">
        <f t="shared" si="9"/>
        <v>1.0537247220502313</v>
      </c>
      <c r="I81" s="15">
        <f t="shared" si="10"/>
        <v>0.053724722050231266</v>
      </c>
      <c r="J81" s="40"/>
      <c r="K81" s="59">
        <f t="shared" si="11"/>
        <v>33086956.27237726</v>
      </c>
    </row>
    <row r="82" spans="1:11" ht="12.75">
      <c r="A82" s="11">
        <v>3140000</v>
      </c>
      <c r="B82" s="12">
        <f t="shared" si="6"/>
        <v>6.496929648073215</v>
      </c>
      <c r="C82" s="13">
        <v>90</v>
      </c>
      <c r="D82" s="12">
        <v>10</v>
      </c>
      <c r="E82" s="41">
        <v>16.555723200160525</v>
      </c>
      <c r="F82" s="13">
        <f t="shared" si="7"/>
        <v>6.475473766947386</v>
      </c>
      <c r="G82" s="12">
        <f t="shared" si="8"/>
        <v>2988641.1161195356</v>
      </c>
      <c r="H82" s="14">
        <f t="shared" si="9"/>
        <v>0.9517965337960305</v>
      </c>
      <c r="I82" s="15">
        <f t="shared" si="10"/>
        <v>-0.048203466203969536</v>
      </c>
      <c r="J82" s="40"/>
      <c r="K82" s="59">
        <f t="shared" si="11"/>
        <v>29886411.161195356</v>
      </c>
    </row>
    <row r="83" spans="1:11" ht="12.75">
      <c r="A83" s="11">
        <v>3140000</v>
      </c>
      <c r="B83" s="12">
        <f t="shared" si="6"/>
        <v>6.496929648073215</v>
      </c>
      <c r="C83" s="13">
        <v>90</v>
      </c>
      <c r="D83" s="12">
        <v>10</v>
      </c>
      <c r="E83" s="41">
        <v>16.85992562783706</v>
      </c>
      <c r="F83" s="13">
        <f t="shared" si="7"/>
        <v>6.390033246871963</v>
      </c>
      <c r="G83" s="12">
        <f t="shared" si="8"/>
        <v>2454896.8400550974</v>
      </c>
      <c r="H83" s="14">
        <f t="shared" si="9"/>
        <v>0.781814280272324</v>
      </c>
      <c r="I83" s="15">
        <f t="shared" si="10"/>
        <v>-0.21818571972767598</v>
      </c>
      <c r="J83" s="40"/>
      <c r="K83" s="59">
        <f t="shared" si="11"/>
        <v>24548968.400550973</v>
      </c>
    </row>
    <row r="84" spans="1:11" ht="12.75">
      <c r="A84" s="11">
        <v>3140000</v>
      </c>
      <c r="B84" s="12">
        <f t="shared" si="6"/>
        <v>6.496929648073215</v>
      </c>
      <c r="C84" s="13">
        <v>90</v>
      </c>
      <c r="D84" s="12">
        <v>10</v>
      </c>
      <c r="E84" s="41">
        <v>16.77409209879573</v>
      </c>
      <c r="F84" s="13">
        <f t="shared" si="7"/>
        <v>6.414141079992211</v>
      </c>
      <c r="G84" s="12">
        <f t="shared" si="8"/>
        <v>2595022.214770783</v>
      </c>
      <c r="H84" s="14">
        <f t="shared" si="9"/>
        <v>0.8264401957868737</v>
      </c>
      <c r="I84" s="15">
        <f t="shared" si="10"/>
        <v>-0.17355980421312633</v>
      </c>
      <c r="J84" s="40"/>
      <c r="K84" s="59">
        <f t="shared" si="11"/>
        <v>25950222.14770783</v>
      </c>
    </row>
    <row r="85" spans="1:11" ht="12.75">
      <c r="A85" s="17">
        <v>3140000</v>
      </c>
      <c r="B85" s="18">
        <f t="shared" si="6"/>
        <v>6.496929648073215</v>
      </c>
      <c r="C85" s="19">
        <v>90</v>
      </c>
      <c r="D85" s="18">
        <v>10</v>
      </c>
      <c r="E85" s="42">
        <v>16.67737337771717</v>
      </c>
      <c r="F85" s="19">
        <f t="shared" si="7"/>
        <v>6.441306207808905</v>
      </c>
      <c r="G85" s="18">
        <f t="shared" si="8"/>
        <v>2762524.941903662</v>
      </c>
      <c r="H85" s="20">
        <f t="shared" si="9"/>
        <v>0.8797850133451153</v>
      </c>
      <c r="I85" s="21">
        <f t="shared" si="10"/>
        <v>-0.12021498665488473</v>
      </c>
      <c r="J85" s="40"/>
      <c r="K85" s="59">
        <f t="shared" si="11"/>
        <v>27625249.41903662</v>
      </c>
    </row>
    <row r="86" spans="1:11" ht="12.75">
      <c r="A86" s="5">
        <v>3140000</v>
      </c>
      <c r="B86" s="6">
        <f t="shared" si="6"/>
        <v>6.496929648073215</v>
      </c>
      <c r="C86" s="7">
        <v>80</v>
      </c>
      <c r="D86" s="6">
        <v>10</v>
      </c>
      <c r="E86" s="7">
        <v>16.92714814544763</v>
      </c>
      <c r="F86" s="7">
        <f t="shared" si="7"/>
        <v>6.371152638622729</v>
      </c>
      <c r="G86" s="6">
        <f t="shared" si="8"/>
        <v>2350458.775966957</v>
      </c>
      <c r="H86" s="8">
        <f t="shared" si="9"/>
        <v>0.7485537503079481</v>
      </c>
      <c r="I86" s="9">
        <f t="shared" si="10"/>
        <v>-0.25144624969205187</v>
      </c>
      <c r="J86" s="39">
        <f>STDEV(G86:G97)/AVERAGE(G86:G97)</f>
        <v>0.06906573745437117</v>
      </c>
      <c r="K86" s="59">
        <f t="shared" si="11"/>
        <v>23504587.759669572</v>
      </c>
    </row>
    <row r="87" spans="1:11" ht="12.75">
      <c r="A87" s="11">
        <v>3140000</v>
      </c>
      <c r="B87" s="12">
        <f t="shared" si="6"/>
        <v>6.496929648073215</v>
      </c>
      <c r="C87" s="13">
        <v>80</v>
      </c>
      <c r="D87" s="12">
        <v>10</v>
      </c>
      <c r="E87" s="13">
        <v>16.910338541594317</v>
      </c>
      <c r="F87" s="13">
        <f t="shared" si="7"/>
        <v>6.37587390697834</v>
      </c>
      <c r="G87" s="12">
        <f t="shared" si="8"/>
        <v>2376150.2951960834</v>
      </c>
      <c r="H87" s="14">
        <f t="shared" si="9"/>
        <v>0.7567357628013004</v>
      </c>
      <c r="I87" s="15">
        <f t="shared" si="10"/>
        <v>-0.2432642371986996</v>
      </c>
      <c r="J87" s="40"/>
      <c r="K87" s="59">
        <f t="shared" si="11"/>
        <v>23761502.951960832</v>
      </c>
    </row>
    <row r="88" spans="1:11" ht="12.75">
      <c r="A88" s="11">
        <v>3140000</v>
      </c>
      <c r="B88" s="12">
        <f t="shared" si="6"/>
        <v>6.496929648073215</v>
      </c>
      <c r="C88" s="13">
        <v>80</v>
      </c>
      <c r="D88" s="12">
        <v>10</v>
      </c>
      <c r="E88" s="13">
        <v>16.784619254565513</v>
      </c>
      <c r="F88" s="13">
        <f t="shared" si="7"/>
        <v>6.411184345982048</v>
      </c>
      <c r="G88" s="12">
        <f t="shared" si="8"/>
        <v>2577414.9661253714</v>
      </c>
      <c r="H88" s="14">
        <f t="shared" si="9"/>
        <v>0.8208327917596724</v>
      </c>
      <c r="I88" s="15">
        <f t="shared" si="10"/>
        <v>-0.1791672082403276</v>
      </c>
      <c r="J88" s="40"/>
      <c r="K88" s="59">
        <f t="shared" si="11"/>
        <v>25774149.661253713</v>
      </c>
    </row>
    <row r="89" spans="1:11" ht="12.75">
      <c r="A89" s="11">
        <v>3140000</v>
      </c>
      <c r="B89" s="12">
        <f t="shared" si="6"/>
        <v>6.496929648073215</v>
      </c>
      <c r="C89" s="13">
        <v>80</v>
      </c>
      <c r="D89" s="12">
        <v>10</v>
      </c>
      <c r="E89" s="13">
        <v>16.78439944703839</v>
      </c>
      <c r="F89" s="13">
        <f t="shared" si="7"/>
        <v>6.411246082732729</v>
      </c>
      <c r="G89" s="12">
        <f t="shared" si="8"/>
        <v>2577781.382329588</v>
      </c>
      <c r="H89" s="14">
        <f t="shared" si="9"/>
        <v>0.8209494848183401</v>
      </c>
      <c r="I89" s="15">
        <f t="shared" si="10"/>
        <v>-0.17905051518165993</v>
      </c>
      <c r="J89" s="40"/>
      <c r="K89" s="59">
        <f t="shared" si="11"/>
        <v>25777813.823295876</v>
      </c>
    </row>
    <row r="90" spans="1:11" ht="12.75">
      <c r="A90" s="11">
        <v>3140000</v>
      </c>
      <c r="B90" s="12">
        <f t="shared" si="6"/>
        <v>6.496929648073215</v>
      </c>
      <c r="C90" s="13">
        <v>80</v>
      </c>
      <c r="D90" s="12">
        <v>10</v>
      </c>
      <c r="E90" s="13">
        <v>16.795324312526034</v>
      </c>
      <c r="F90" s="13">
        <f t="shared" si="7"/>
        <v>6.408177645060657</v>
      </c>
      <c r="G90" s="12">
        <f t="shared" si="8"/>
        <v>2559632.672291616</v>
      </c>
      <c r="H90" s="14">
        <f t="shared" si="9"/>
        <v>0.8151696408572026</v>
      </c>
      <c r="I90" s="15">
        <f t="shared" si="10"/>
        <v>-0.18483035914279744</v>
      </c>
      <c r="J90" s="40"/>
      <c r="K90" s="59">
        <f t="shared" si="11"/>
        <v>25596326.72291616</v>
      </c>
    </row>
    <row r="91" spans="1:11" ht="12.75">
      <c r="A91" s="11">
        <v>3140000</v>
      </c>
      <c r="B91" s="12">
        <f t="shared" si="6"/>
        <v>6.496929648073215</v>
      </c>
      <c r="C91" s="13">
        <v>80</v>
      </c>
      <c r="D91" s="12">
        <v>10</v>
      </c>
      <c r="E91" s="13">
        <v>16.726919754509137</v>
      </c>
      <c r="F91" s="13">
        <f t="shared" si="7"/>
        <v>6.427390249828913</v>
      </c>
      <c r="G91" s="12">
        <f t="shared" si="8"/>
        <v>2675409.407439168</v>
      </c>
      <c r="H91" s="14">
        <f t="shared" si="9"/>
        <v>0.8520412125602446</v>
      </c>
      <c r="I91" s="15">
        <f t="shared" si="10"/>
        <v>-0.14795878743975543</v>
      </c>
      <c r="J91" s="40"/>
      <c r="K91" s="59">
        <f t="shared" si="11"/>
        <v>26754094.07439168</v>
      </c>
    </row>
    <row r="92" spans="1:11" ht="12.75">
      <c r="A92" s="11">
        <v>3140000</v>
      </c>
      <c r="B92" s="12">
        <f t="shared" si="6"/>
        <v>6.496929648073215</v>
      </c>
      <c r="C92" s="13">
        <v>80</v>
      </c>
      <c r="D92" s="12">
        <v>10</v>
      </c>
      <c r="E92" s="41">
        <v>16.65602468762142</v>
      </c>
      <c r="F92" s="13">
        <f t="shared" si="7"/>
        <v>6.447302357144864</v>
      </c>
      <c r="G92" s="12">
        <f t="shared" si="8"/>
        <v>2800930.657467393</v>
      </c>
      <c r="H92" s="14">
        <f t="shared" si="9"/>
        <v>0.8920161329513991</v>
      </c>
      <c r="I92" s="15">
        <f t="shared" si="10"/>
        <v>-0.10798386704860086</v>
      </c>
      <c r="J92" s="40"/>
      <c r="K92" s="59">
        <f t="shared" si="11"/>
        <v>28009306.574673932</v>
      </c>
    </row>
    <row r="93" spans="1:11" ht="12.75">
      <c r="A93" s="11">
        <v>3140000</v>
      </c>
      <c r="B93" s="12">
        <f t="shared" si="6"/>
        <v>6.496929648073215</v>
      </c>
      <c r="C93" s="13">
        <v>80</v>
      </c>
      <c r="D93" s="12">
        <v>10</v>
      </c>
      <c r="E93" s="41">
        <v>16.696105221700936</v>
      </c>
      <c r="F93" s="13">
        <f t="shared" si="7"/>
        <v>6.436045045022768</v>
      </c>
      <c r="G93" s="12">
        <f t="shared" si="8"/>
        <v>2729260.847057508</v>
      </c>
      <c r="H93" s="14">
        <f t="shared" si="9"/>
        <v>0.8691913525660853</v>
      </c>
      <c r="I93" s="15">
        <f t="shared" si="10"/>
        <v>-0.13080864743391474</v>
      </c>
      <c r="J93" s="40"/>
      <c r="K93" s="59">
        <f t="shared" si="11"/>
        <v>27292608.47057508</v>
      </c>
    </row>
    <row r="94" spans="1:11" ht="12.75">
      <c r="A94" s="11">
        <v>3140000</v>
      </c>
      <c r="B94" s="12">
        <f t="shared" si="6"/>
        <v>6.496929648073215</v>
      </c>
      <c r="C94" s="13">
        <v>80</v>
      </c>
      <c r="D94" s="12">
        <v>10</v>
      </c>
      <c r="E94" s="41">
        <v>16.69513746860517</v>
      </c>
      <c r="F94" s="13">
        <f t="shared" si="7"/>
        <v>6.4363168552395305</v>
      </c>
      <c r="G94" s="12">
        <f t="shared" si="8"/>
        <v>2730969.5336938426</v>
      </c>
      <c r="H94" s="14">
        <f t="shared" si="9"/>
        <v>0.8697355202846633</v>
      </c>
      <c r="I94" s="15">
        <f t="shared" si="10"/>
        <v>-0.13026447971533672</v>
      </c>
      <c r="J94" s="40"/>
      <c r="K94" s="59">
        <f t="shared" si="11"/>
        <v>27309695.336938426</v>
      </c>
    </row>
    <row r="95" spans="1:11" ht="12.75">
      <c r="A95" s="11">
        <v>3140000</v>
      </c>
      <c r="B95" s="12">
        <f t="shared" si="6"/>
        <v>6.496929648073215</v>
      </c>
      <c r="C95" s="13">
        <v>80</v>
      </c>
      <c r="D95" s="12">
        <v>10</v>
      </c>
      <c r="E95" s="41">
        <v>16.674904483514645</v>
      </c>
      <c r="F95" s="13">
        <f t="shared" si="7"/>
        <v>6.441999639502683</v>
      </c>
      <c r="G95" s="12">
        <f t="shared" si="8"/>
        <v>2766939.348641313</v>
      </c>
      <c r="H95" s="14">
        <f t="shared" si="9"/>
        <v>0.8811908753634755</v>
      </c>
      <c r="I95" s="15">
        <f t="shared" si="10"/>
        <v>-0.11880912463652449</v>
      </c>
      <c r="J95" s="40"/>
      <c r="K95" s="59">
        <f t="shared" si="11"/>
        <v>27669393.486413132</v>
      </c>
    </row>
    <row r="96" spans="1:11" ht="12.75">
      <c r="A96" s="11">
        <v>3140000</v>
      </c>
      <c r="B96" s="12">
        <f t="shared" si="6"/>
        <v>6.496929648073215</v>
      </c>
      <c r="C96" s="13">
        <v>80</v>
      </c>
      <c r="D96" s="12">
        <v>10</v>
      </c>
      <c r="E96" s="41">
        <v>16.68969628213983</v>
      </c>
      <c r="F96" s="13">
        <f t="shared" si="7"/>
        <v>6.437845106690306</v>
      </c>
      <c r="G96" s="12">
        <f t="shared" si="8"/>
        <v>2740596.550067812</v>
      </c>
      <c r="H96" s="14">
        <f t="shared" si="9"/>
        <v>0.8728014490661822</v>
      </c>
      <c r="I96" s="15">
        <f t="shared" si="10"/>
        <v>-0.12719855093381782</v>
      </c>
      <c r="J96" s="40"/>
      <c r="K96" s="59">
        <f t="shared" si="11"/>
        <v>27405965.500678122</v>
      </c>
    </row>
    <row r="97" spans="1:11" ht="12.75">
      <c r="A97" s="17">
        <v>3140000</v>
      </c>
      <c r="B97" s="18">
        <f t="shared" si="6"/>
        <v>6.496929648073215</v>
      </c>
      <c r="C97" s="19">
        <v>80</v>
      </c>
      <c r="D97" s="18">
        <v>10</v>
      </c>
      <c r="E97" s="42">
        <v>16.544456147723515</v>
      </c>
      <c r="F97" s="19">
        <f t="shared" si="7"/>
        <v>6.478638313750276</v>
      </c>
      <c r="G97" s="18">
        <f t="shared" si="8"/>
        <v>3010497.797081962</v>
      </c>
      <c r="H97" s="20">
        <f t="shared" si="9"/>
        <v>0.9587572602171854</v>
      </c>
      <c r="I97" s="21">
        <f t="shared" si="10"/>
        <v>-0.041242739782814564</v>
      </c>
      <c r="J97" s="40"/>
      <c r="K97" s="59">
        <f t="shared" si="11"/>
        <v>30104977.970819622</v>
      </c>
    </row>
    <row r="98" spans="1:11" ht="12.75">
      <c r="A98" s="5">
        <v>3140000</v>
      </c>
      <c r="B98" s="6">
        <f t="shared" si="6"/>
        <v>6.496929648073215</v>
      </c>
      <c r="C98" s="7">
        <v>70</v>
      </c>
      <c r="D98" s="6">
        <v>10</v>
      </c>
      <c r="E98" s="7">
        <v>16.822878075867173</v>
      </c>
      <c r="F98" s="7">
        <f t="shared" si="7"/>
        <v>6.400438693442541</v>
      </c>
      <c r="G98" s="6">
        <f t="shared" si="8"/>
        <v>2514425.0427380353</v>
      </c>
      <c r="H98" s="8">
        <f t="shared" si="9"/>
        <v>0.8007723066044699</v>
      </c>
      <c r="I98" s="9">
        <f t="shared" si="10"/>
        <v>-0.19922769339553015</v>
      </c>
      <c r="J98" s="39">
        <f>STDEV(G98:G109)/AVERAGE(G98:G109)</f>
        <v>0.07330662918083385</v>
      </c>
      <c r="K98" s="59">
        <f t="shared" si="11"/>
        <v>25144250.427380353</v>
      </c>
    </row>
    <row r="99" spans="1:11" ht="12.75">
      <c r="A99" s="11">
        <v>3140000</v>
      </c>
      <c r="B99" s="12">
        <f t="shared" si="6"/>
        <v>6.496929648073215</v>
      </c>
      <c r="C99" s="13">
        <v>70</v>
      </c>
      <c r="D99" s="12">
        <v>10</v>
      </c>
      <c r="E99" s="13">
        <v>16.882592684130437</v>
      </c>
      <c r="F99" s="13">
        <f t="shared" si="7"/>
        <v>6.383666811557567</v>
      </c>
      <c r="G99" s="12">
        <f t="shared" si="8"/>
        <v>2419172.358296305</v>
      </c>
      <c r="H99" s="14">
        <f t="shared" si="9"/>
        <v>0.7704370567822627</v>
      </c>
      <c r="I99" s="15">
        <f t="shared" si="10"/>
        <v>-0.2295629432177373</v>
      </c>
      <c r="J99" s="40"/>
      <c r="K99" s="59">
        <f t="shared" si="11"/>
        <v>24191723.58296305</v>
      </c>
    </row>
    <row r="100" spans="1:11" ht="12.75">
      <c r="A100" s="11">
        <v>3140000</v>
      </c>
      <c r="B100" s="12">
        <f t="shared" si="6"/>
        <v>6.496929648073215</v>
      </c>
      <c r="C100" s="13">
        <v>70</v>
      </c>
      <c r="D100" s="12">
        <v>10</v>
      </c>
      <c r="E100" s="13">
        <v>16.830310610122616</v>
      </c>
      <c r="F100" s="13">
        <f t="shared" si="7"/>
        <v>6.398351137478199</v>
      </c>
      <c r="G100" s="12">
        <f t="shared" si="8"/>
        <v>2502367.7682087137</v>
      </c>
      <c r="H100" s="14">
        <f t="shared" si="9"/>
        <v>0.7969324102575521</v>
      </c>
      <c r="I100" s="15">
        <f t="shared" si="10"/>
        <v>-0.20306758974244787</v>
      </c>
      <c r="J100" s="40"/>
      <c r="K100" s="59">
        <f t="shared" si="11"/>
        <v>25023677.68208714</v>
      </c>
    </row>
    <row r="101" spans="1:11" ht="12.75">
      <c r="A101" s="11">
        <v>3140000</v>
      </c>
      <c r="B101" s="12">
        <f t="shared" si="6"/>
        <v>6.496929648073215</v>
      </c>
      <c r="C101" s="13">
        <v>70</v>
      </c>
      <c r="D101" s="12">
        <v>10</v>
      </c>
      <c r="E101" s="13">
        <v>16.996815727378667</v>
      </c>
      <c r="F101" s="13">
        <f t="shared" si="7"/>
        <v>6.3515852917147875</v>
      </c>
      <c r="G101" s="12">
        <f t="shared" si="8"/>
        <v>2246908.0061422503</v>
      </c>
      <c r="H101" s="14">
        <f t="shared" si="9"/>
        <v>0.7155757981344746</v>
      </c>
      <c r="I101" s="15">
        <f t="shared" si="10"/>
        <v>-0.2844242018655254</v>
      </c>
      <c r="J101" s="40"/>
      <c r="K101" s="59">
        <f t="shared" si="11"/>
        <v>22469080.061422504</v>
      </c>
    </row>
    <row r="102" spans="1:11" ht="12.75">
      <c r="A102" s="11">
        <v>3140000</v>
      </c>
      <c r="B102" s="12">
        <f t="shared" si="6"/>
        <v>6.496929648073215</v>
      </c>
      <c r="C102" s="13">
        <v>70</v>
      </c>
      <c r="D102" s="12">
        <v>10</v>
      </c>
      <c r="E102" s="13">
        <v>16.92115217072745</v>
      </c>
      <c r="F102" s="13">
        <f t="shared" si="7"/>
        <v>6.372836711962854</v>
      </c>
      <c r="G102" s="12">
        <f t="shared" si="8"/>
        <v>2359590.8965387186</v>
      </c>
      <c r="H102" s="14">
        <f t="shared" si="9"/>
        <v>0.7514620689613754</v>
      </c>
      <c r="I102" s="15">
        <f t="shared" si="10"/>
        <v>-0.24853793103862465</v>
      </c>
      <c r="J102" s="40"/>
      <c r="K102" s="59">
        <f t="shared" si="11"/>
        <v>23595908.965387188</v>
      </c>
    </row>
    <row r="103" spans="1:11" ht="12.75">
      <c r="A103" s="11">
        <v>3140000</v>
      </c>
      <c r="B103" s="12">
        <f t="shared" si="6"/>
        <v>6.496929648073215</v>
      </c>
      <c r="C103" s="13">
        <v>70</v>
      </c>
      <c r="D103" s="12">
        <v>10</v>
      </c>
      <c r="E103" s="13">
        <v>16.867040355831215</v>
      </c>
      <c r="F103" s="13">
        <f t="shared" si="7"/>
        <v>6.388034952299962</v>
      </c>
      <c r="G103" s="12">
        <f t="shared" si="8"/>
        <v>2443627.2094739475</v>
      </c>
      <c r="H103" s="14">
        <f t="shared" si="9"/>
        <v>0.7782252259471171</v>
      </c>
      <c r="I103" s="15">
        <f t="shared" si="10"/>
        <v>-0.22177477405288293</v>
      </c>
      <c r="J103" s="40"/>
      <c r="K103" s="59">
        <f t="shared" si="11"/>
        <v>24436272.094739474</v>
      </c>
    </row>
    <row r="104" spans="1:11" ht="12.75">
      <c r="A104" s="11">
        <v>3140000</v>
      </c>
      <c r="B104" s="12">
        <f t="shared" si="6"/>
        <v>6.496929648073215</v>
      </c>
      <c r="C104" s="13">
        <v>70</v>
      </c>
      <c r="D104" s="12">
        <v>10</v>
      </c>
      <c r="E104" s="41">
        <v>17.093000609695743</v>
      </c>
      <c r="F104" s="13">
        <f t="shared" si="7"/>
        <v>6.3245701017594245</v>
      </c>
      <c r="G104" s="12">
        <f t="shared" si="8"/>
        <v>2111397.980171022</v>
      </c>
      <c r="H104" s="14">
        <f t="shared" si="9"/>
        <v>0.6724197389079688</v>
      </c>
      <c r="I104" s="15">
        <f t="shared" si="10"/>
        <v>-0.3275802610920312</v>
      </c>
      <c r="J104" s="40"/>
      <c r="K104" s="59">
        <f t="shared" si="11"/>
        <v>21113979.80171022</v>
      </c>
    </row>
    <row r="105" spans="1:11" ht="12.75">
      <c r="A105" s="11">
        <v>3140000</v>
      </c>
      <c r="B105" s="12">
        <f t="shared" si="6"/>
        <v>6.496929648073215</v>
      </c>
      <c r="C105" s="13">
        <v>70</v>
      </c>
      <c r="D105" s="12">
        <v>10</v>
      </c>
      <c r="E105" s="41">
        <v>17.01329315064279</v>
      </c>
      <c r="F105" s="13">
        <f t="shared" si="7"/>
        <v>6.346957322030447</v>
      </c>
      <c r="G105" s="12">
        <f t="shared" si="8"/>
        <v>2223091.417486997</v>
      </c>
      <c r="H105" s="14">
        <f t="shared" si="9"/>
        <v>0.7079908972888524</v>
      </c>
      <c r="I105" s="15">
        <f t="shared" si="10"/>
        <v>-0.29200910271114755</v>
      </c>
      <c r="J105" s="40"/>
      <c r="K105" s="59">
        <f t="shared" si="11"/>
        <v>22230914.17486997</v>
      </c>
    </row>
    <row r="106" spans="1:11" ht="12.75">
      <c r="A106" s="11">
        <v>3140000</v>
      </c>
      <c r="B106" s="12">
        <f t="shared" si="6"/>
        <v>6.496929648073215</v>
      </c>
      <c r="C106" s="13">
        <v>70</v>
      </c>
      <c r="D106" s="12">
        <v>10</v>
      </c>
      <c r="E106" s="41">
        <v>17.0514081448313</v>
      </c>
      <c r="F106" s="13">
        <f t="shared" si="7"/>
        <v>6.336252065826508</v>
      </c>
      <c r="G106" s="12">
        <f t="shared" si="8"/>
        <v>2168962.6120021823</v>
      </c>
      <c r="H106" s="14">
        <f t="shared" si="9"/>
        <v>0.6907524242045167</v>
      </c>
      <c r="I106" s="15">
        <f t="shared" si="10"/>
        <v>-0.30924757579548334</v>
      </c>
      <c r="J106" s="40"/>
      <c r="K106" s="59">
        <f t="shared" si="11"/>
        <v>21689626.120021824</v>
      </c>
    </row>
    <row r="107" spans="1:11" ht="12.75">
      <c r="A107" s="11">
        <v>3140000</v>
      </c>
      <c r="B107" s="12">
        <f t="shared" si="6"/>
        <v>6.496929648073215</v>
      </c>
      <c r="C107" s="13">
        <v>70</v>
      </c>
      <c r="D107" s="12">
        <v>10</v>
      </c>
      <c r="E107" s="41">
        <v>16.987466846628575</v>
      </c>
      <c r="F107" s="13">
        <f t="shared" si="7"/>
        <v>6.354211086779975</v>
      </c>
      <c r="G107" s="12">
        <f t="shared" si="8"/>
        <v>2260534.22522432</v>
      </c>
      <c r="H107" s="14">
        <f t="shared" si="9"/>
        <v>0.7199153583516942</v>
      </c>
      <c r="I107" s="15">
        <f t="shared" si="10"/>
        <v>-0.2800846416483058</v>
      </c>
      <c r="J107" s="40"/>
      <c r="K107" s="59">
        <f t="shared" si="11"/>
        <v>22605342.2522432</v>
      </c>
    </row>
    <row r="108" spans="1:11" ht="12.75">
      <c r="A108" s="11">
        <v>3140000</v>
      </c>
      <c r="B108" s="12">
        <f t="shared" si="6"/>
        <v>6.496929648073215</v>
      </c>
      <c r="C108" s="13">
        <v>70</v>
      </c>
      <c r="D108" s="12">
        <v>10</v>
      </c>
      <c r="E108" s="41">
        <v>17.16714884306867</v>
      </c>
      <c r="F108" s="13">
        <f t="shared" si="7"/>
        <v>6.3037442862968565</v>
      </c>
      <c r="G108" s="12">
        <f t="shared" si="8"/>
        <v>2012538.9128660357</v>
      </c>
      <c r="H108" s="14">
        <f t="shared" si="9"/>
        <v>0.6409359595114763</v>
      </c>
      <c r="I108" s="15">
        <f t="shared" si="10"/>
        <v>-0.3590640404885237</v>
      </c>
      <c r="J108" s="40"/>
      <c r="K108" s="59">
        <f t="shared" si="11"/>
        <v>20125389.12866036</v>
      </c>
    </row>
    <row r="109" spans="1:11" ht="12.75">
      <c r="A109" s="17">
        <v>3140000</v>
      </c>
      <c r="B109" s="18">
        <f t="shared" si="6"/>
        <v>6.496929648073215</v>
      </c>
      <c r="C109" s="19">
        <v>70</v>
      </c>
      <c r="D109" s="18">
        <v>10</v>
      </c>
      <c r="E109" s="42">
        <v>17.103407553134474</v>
      </c>
      <c r="F109" s="19">
        <f t="shared" si="7"/>
        <v>6.321647131464308</v>
      </c>
      <c r="G109" s="18">
        <f t="shared" si="8"/>
        <v>2097235.1669786577</v>
      </c>
      <c r="H109" s="20">
        <f t="shared" si="9"/>
        <v>0.6679092888467063</v>
      </c>
      <c r="I109" s="21">
        <f t="shared" si="10"/>
        <v>-0.3320907111532937</v>
      </c>
      <c r="J109" s="40"/>
      <c r="K109" s="59">
        <f t="shared" si="11"/>
        <v>20972351.669786576</v>
      </c>
    </row>
    <row r="110" spans="1:11" ht="12.75">
      <c r="A110" s="5">
        <v>3140000</v>
      </c>
      <c r="B110" s="6">
        <f t="shared" si="6"/>
        <v>6.496929648073215</v>
      </c>
      <c r="C110" s="7">
        <v>60</v>
      </c>
      <c r="D110" s="6">
        <v>10</v>
      </c>
      <c r="E110" s="7">
        <v>16.714547208009474</v>
      </c>
      <c r="F110" s="7">
        <f t="shared" si="7"/>
        <v>6.430865293784553</v>
      </c>
      <c r="G110" s="6">
        <f t="shared" si="8"/>
        <v>2696902.7975543714</v>
      </c>
      <c r="H110" s="8">
        <f t="shared" si="9"/>
        <v>0.858886241259354</v>
      </c>
      <c r="I110" s="9">
        <f t="shared" si="10"/>
        <v>-0.14111375874064602</v>
      </c>
      <c r="J110" s="39">
        <f>STDEV(G110:G121)/AVERAGE(G110:G121)</f>
        <v>0.19175882206615336</v>
      </c>
      <c r="K110" s="59">
        <f t="shared" si="11"/>
        <v>26969027.975543715</v>
      </c>
    </row>
    <row r="111" spans="1:11" ht="12.75">
      <c r="A111" s="11">
        <v>3140000</v>
      </c>
      <c r="B111" s="12">
        <f t="shared" si="6"/>
        <v>6.496929648073215</v>
      </c>
      <c r="C111" s="13">
        <v>60</v>
      </c>
      <c r="D111" s="12">
        <v>10</v>
      </c>
      <c r="E111" s="13">
        <v>16.58928930390202</v>
      </c>
      <c r="F111" s="13">
        <f t="shared" si="7"/>
        <v>6.466046145404443</v>
      </c>
      <c r="G111" s="12">
        <f t="shared" si="8"/>
        <v>2924463.096419654</v>
      </c>
      <c r="H111" s="14">
        <f t="shared" si="9"/>
        <v>0.931357674018998</v>
      </c>
      <c r="I111" s="15">
        <f t="shared" si="10"/>
        <v>-0.06864232598100195</v>
      </c>
      <c r="J111" s="40"/>
      <c r="K111" s="59">
        <f t="shared" si="11"/>
        <v>29244630.96419654</v>
      </c>
    </row>
    <row r="112" spans="1:11" ht="12.75">
      <c r="A112" s="11">
        <v>3140000</v>
      </c>
      <c r="B112" s="12">
        <f t="shared" si="6"/>
        <v>6.496929648073215</v>
      </c>
      <c r="C112" s="13">
        <v>60</v>
      </c>
      <c r="D112" s="12">
        <v>10</v>
      </c>
      <c r="E112" s="13">
        <v>16.188090545782295</v>
      </c>
      <c r="F112" s="13">
        <f t="shared" si="7"/>
        <v>6.578729764694333</v>
      </c>
      <c r="G112" s="12">
        <f t="shared" si="8"/>
        <v>3790790.3351524835</v>
      </c>
      <c r="H112" s="14">
        <f t="shared" si="9"/>
        <v>1.2072580685198993</v>
      </c>
      <c r="I112" s="15">
        <f t="shared" si="10"/>
        <v>0.20725806851989925</v>
      </c>
      <c r="J112" s="40"/>
      <c r="K112" s="59">
        <f t="shared" si="11"/>
        <v>37907903.35152484</v>
      </c>
    </row>
    <row r="113" spans="1:11" ht="12.75">
      <c r="A113" s="11">
        <v>3140000</v>
      </c>
      <c r="B113" s="12">
        <f t="shared" si="6"/>
        <v>6.496929648073215</v>
      </c>
      <c r="C113" s="13">
        <v>60</v>
      </c>
      <c r="D113" s="12">
        <v>10</v>
      </c>
      <c r="E113" s="13">
        <v>17.27060797893693</v>
      </c>
      <c r="F113" s="13">
        <f t="shared" si="7"/>
        <v>6.2746859962540915</v>
      </c>
      <c r="G113" s="12">
        <f t="shared" si="8"/>
        <v>1882287.6651043268</v>
      </c>
      <c r="H113" s="14">
        <f t="shared" si="9"/>
        <v>0.5994546704153907</v>
      </c>
      <c r="I113" s="15">
        <f t="shared" si="10"/>
        <v>-0.4005453295846093</v>
      </c>
      <c r="J113" s="40"/>
      <c r="K113" s="59">
        <f t="shared" si="11"/>
        <v>18822876.651043266</v>
      </c>
    </row>
    <row r="114" spans="1:11" ht="12.75">
      <c r="A114" s="11">
        <v>3140000</v>
      </c>
      <c r="B114" s="12">
        <f t="shared" si="6"/>
        <v>6.496929648073215</v>
      </c>
      <c r="C114" s="13">
        <v>60</v>
      </c>
      <c r="D114" s="12">
        <v>10</v>
      </c>
      <c r="E114" s="13">
        <v>17.148746853210028</v>
      </c>
      <c r="F114" s="13">
        <f t="shared" si="7"/>
        <v>6.308912803839448</v>
      </c>
      <c r="G114" s="12">
        <f t="shared" si="8"/>
        <v>2036633.1284202472</v>
      </c>
      <c r="H114" s="14">
        <f t="shared" si="9"/>
        <v>0.6486092765669578</v>
      </c>
      <c r="I114" s="15">
        <f t="shared" si="10"/>
        <v>-0.35139072343304223</v>
      </c>
      <c r="J114" s="40"/>
      <c r="K114" s="59">
        <f t="shared" si="11"/>
        <v>20366331.28420247</v>
      </c>
    </row>
    <row r="115" spans="1:11" ht="12.75">
      <c r="A115" s="11">
        <v>3140000</v>
      </c>
      <c r="B115" s="12">
        <f t="shared" si="6"/>
        <v>6.496929648073215</v>
      </c>
      <c r="C115" s="13">
        <v>60</v>
      </c>
      <c r="D115" s="12">
        <v>10</v>
      </c>
      <c r="E115" s="13">
        <v>16.98089998659832</v>
      </c>
      <c r="F115" s="13">
        <f t="shared" si="7"/>
        <v>6.356055503146185</v>
      </c>
      <c r="G115" s="12">
        <f t="shared" si="8"/>
        <v>2270154.960777101</v>
      </c>
      <c r="H115" s="14">
        <f t="shared" si="9"/>
        <v>0.7229792868716882</v>
      </c>
      <c r="I115" s="15">
        <f t="shared" si="10"/>
        <v>-0.2770207131283118</v>
      </c>
      <c r="J115" s="40"/>
      <c r="K115" s="59">
        <f t="shared" si="11"/>
        <v>22701549.60777101</v>
      </c>
    </row>
    <row r="116" spans="1:11" ht="12.75">
      <c r="A116" s="11">
        <v>3140000</v>
      </c>
      <c r="B116" s="12">
        <f t="shared" si="6"/>
        <v>6.496929648073215</v>
      </c>
      <c r="C116" s="13">
        <v>60</v>
      </c>
      <c r="D116" s="12">
        <v>10</v>
      </c>
      <c r="E116" s="41">
        <v>16.982179182940143</v>
      </c>
      <c r="F116" s="13">
        <f t="shared" si="7"/>
        <v>6.355696218700105</v>
      </c>
      <c r="G116" s="12">
        <f t="shared" si="8"/>
        <v>2268277.676778337</v>
      </c>
      <c r="H116" s="14">
        <f t="shared" si="9"/>
        <v>0.7223814257255851</v>
      </c>
      <c r="I116" s="15">
        <f t="shared" si="10"/>
        <v>-0.27761857427441494</v>
      </c>
      <c r="J116" s="40"/>
      <c r="K116" s="59">
        <f t="shared" si="11"/>
        <v>22682776.76778337</v>
      </c>
    </row>
    <row r="117" spans="1:11" ht="12.75">
      <c r="A117" s="11">
        <v>3140000</v>
      </c>
      <c r="B117" s="12">
        <f t="shared" si="6"/>
        <v>6.496929648073215</v>
      </c>
      <c r="C117" s="13">
        <v>60</v>
      </c>
      <c r="D117" s="12">
        <v>10</v>
      </c>
      <c r="E117" s="41">
        <v>16.871928958752896</v>
      </c>
      <c r="F117" s="13">
        <f t="shared" si="7"/>
        <v>6.3866619035072185</v>
      </c>
      <c r="G117" s="12">
        <f t="shared" si="8"/>
        <v>2435913.7310669515</v>
      </c>
      <c r="H117" s="14">
        <f t="shared" si="9"/>
        <v>0.7757687041614495</v>
      </c>
      <c r="I117" s="15">
        <f t="shared" si="10"/>
        <v>-0.2242312958385505</v>
      </c>
      <c r="J117" s="40"/>
      <c r="K117" s="59">
        <f t="shared" si="11"/>
        <v>24359137.310669515</v>
      </c>
    </row>
    <row r="118" spans="1:11" ht="12.75">
      <c r="A118" s="11">
        <v>3140000</v>
      </c>
      <c r="B118" s="12">
        <f t="shared" si="6"/>
        <v>6.496929648073215</v>
      </c>
      <c r="C118" s="13">
        <v>60</v>
      </c>
      <c r="D118" s="12">
        <v>10</v>
      </c>
      <c r="E118" s="41">
        <v>16.80376908403564</v>
      </c>
      <c r="F118" s="13">
        <f t="shared" si="7"/>
        <v>6.4058057847332766</v>
      </c>
      <c r="G118" s="12">
        <f t="shared" si="8"/>
        <v>2545691.5719096414</v>
      </c>
      <c r="H118" s="14">
        <f t="shared" si="9"/>
        <v>0.8107297999712234</v>
      </c>
      <c r="I118" s="15">
        <f t="shared" si="10"/>
        <v>-0.1892702000287766</v>
      </c>
      <c r="J118" s="40"/>
      <c r="K118" s="59">
        <f t="shared" si="11"/>
        <v>25456915.719096415</v>
      </c>
    </row>
    <row r="119" spans="1:11" ht="12.75">
      <c r="A119" s="11">
        <v>3140000</v>
      </c>
      <c r="B119" s="12">
        <f t="shared" si="6"/>
        <v>6.496929648073215</v>
      </c>
      <c r="C119" s="13">
        <v>60</v>
      </c>
      <c r="D119" s="12">
        <v>10</v>
      </c>
      <c r="E119" s="41">
        <v>16.766696576304085</v>
      </c>
      <c r="F119" s="13">
        <f t="shared" si="7"/>
        <v>6.41621824056171</v>
      </c>
      <c r="G119" s="12">
        <f t="shared" si="8"/>
        <v>2607463.5167848743</v>
      </c>
      <c r="H119" s="14">
        <f t="shared" si="9"/>
        <v>0.8304023938805332</v>
      </c>
      <c r="I119" s="15">
        <f t="shared" si="10"/>
        <v>-0.16959760611946684</v>
      </c>
      <c r="J119" s="40"/>
      <c r="K119" s="59">
        <f t="shared" si="11"/>
        <v>26074635.167848743</v>
      </c>
    </row>
    <row r="120" spans="1:11" ht="12.75">
      <c r="A120" s="11">
        <v>3140000</v>
      </c>
      <c r="B120" s="12">
        <f t="shared" si="6"/>
        <v>6.496929648073215</v>
      </c>
      <c r="C120" s="13">
        <v>60</v>
      </c>
      <c r="D120" s="12">
        <v>10</v>
      </c>
      <c r="E120" s="41">
        <v>16.791232002924886</v>
      </c>
      <c r="F120" s="13">
        <f t="shared" si="7"/>
        <v>6.409327041083898</v>
      </c>
      <c r="G120" s="12">
        <f t="shared" si="8"/>
        <v>2566415.922685584</v>
      </c>
      <c r="H120" s="14">
        <f t="shared" si="9"/>
        <v>0.817329911683307</v>
      </c>
      <c r="I120" s="15">
        <f t="shared" si="10"/>
        <v>-0.18267008831669296</v>
      </c>
      <c r="J120" s="40"/>
      <c r="K120" s="59">
        <f t="shared" si="11"/>
        <v>25664159.22685584</v>
      </c>
    </row>
    <row r="121" spans="1:11" ht="12.75">
      <c r="A121" s="17">
        <v>3140000</v>
      </c>
      <c r="B121" s="18">
        <f t="shared" si="6"/>
        <v>6.496929648073215</v>
      </c>
      <c r="C121" s="19">
        <v>60</v>
      </c>
      <c r="D121" s="18">
        <v>10</v>
      </c>
      <c r="E121" s="42">
        <v>16.617147696191005</v>
      </c>
      <c r="F121" s="19">
        <f t="shared" si="7"/>
        <v>6.458221633470675</v>
      </c>
      <c r="G121" s="18">
        <f t="shared" si="8"/>
        <v>2872246.001157591</v>
      </c>
      <c r="H121" s="20">
        <f t="shared" si="9"/>
        <v>0.9147280258463666</v>
      </c>
      <c r="I121" s="21">
        <f t="shared" si="10"/>
        <v>-0.08527197415363341</v>
      </c>
      <c r="J121" s="40"/>
      <c r="K121" s="59">
        <f t="shared" si="11"/>
        <v>28722460.01157591</v>
      </c>
    </row>
    <row r="122" spans="1:11" ht="12.75">
      <c r="A122" s="5">
        <v>314000</v>
      </c>
      <c r="B122" s="6">
        <f t="shared" si="6"/>
        <v>5.496929648073215</v>
      </c>
      <c r="C122" s="7">
        <v>100</v>
      </c>
      <c r="D122" s="6">
        <v>100</v>
      </c>
      <c r="E122" s="7">
        <v>19.998261324313713</v>
      </c>
      <c r="F122" s="7">
        <f t="shared" si="7"/>
        <v>5.508577315943794</v>
      </c>
      <c r="G122" s="6">
        <f t="shared" si="8"/>
        <v>322535.34667248884</v>
      </c>
      <c r="H122" s="8">
        <f t="shared" si="9"/>
        <v>1.0271826327149327</v>
      </c>
      <c r="I122" s="9">
        <f t="shared" si="10"/>
        <v>0.02718263271493271</v>
      </c>
      <c r="J122" s="39">
        <f>STDEV(G122:G133)/AVERAGE(G122:G133)</f>
        <v>0.09813476808671866</v>
      </c>
      <c r="K122" s="59">
        <f t="shared" si="11"/>
        <v>32253534.667248882</v>
      </c>
    </row>
    <row r="123" spans="1:11" ht="12.75">
      <c r="A123" s="11">
        <v>314000</v>
      </c>
      <c r="B123" s="12">
        <f t="shared" si="6"/>
        <v>5.496929648073215</v>
      </c>
      <c r="C123" s="13">
        <v>100</v>
      </c>
      <c r="D123" s="12">
        <v>100</v>
      </c>
      <c r="E123" s="13">
        <v>19.915645530808032</v>
      </c>
      <c r="F123" s="13">
        <f t="shared" si="7"/>
        <v>5.5317813923132135</v>
      </c>
      <c r="G123" s="12">
        <f t="shared" si="8"/>
        <v>340236.88399929093</v>
      </c>
      <c r="H123" s="14">
        <f t="shared" si="9"/>
        <v>1.0835569554117546</v>
      </c>
      <c r="I123" s="15">
        <f t="shared" si="10"/>
        <v>0.08355695541175456</v>
      </c>
      <c r="J123" s="40"/>
      <c r="K123" s="59">
        <f t="shared" si="11"/>
        <v>34023688.39992909</v>
      </c>
    </row>
    <row r="124" spans="1:11" ht="12.75">
      <c r="A124" s="11">
        <v>314000</v>
      </c>
      <c r="B124" s="12">
        <f t="shared" si="6"/>
        <v>5.496929648073215</v>
      </c>
      <c r="C124" s="13">
        <v>100</v>
      </c>
      <c r="D124" s="12">
        <v>100</v>
      </c>
      <c r="E124" s="13">
        <v>19.907907588345502</v>
      </c>
      <c r="F124" s="13">
        <f t="shared" si="7"/>
        <v>5.53395472746166</v>
      </c>
      <c r="G124" s="12">
        <f t="shared" si="8"/>
        <v>341943.7951105546</v>
      </c>
      <c r="H124" s="14">
        <f t="shared" si="9"/>
        <v>1.088992978059091</v>
      </c>
      <c r="I124" s="15">
        <f t="shared" si="10"/>
        <v>0.08899297805909101</v>
      </c>
      <c r="J124" s="40"/>
      <c r="K124" s="59">
        <f t="shared" si="11"/>
        <v>34194379.51105546</v>
      </c>
    </row>
    <row r="125" spans="1:11" ht="12.75">
      <c r="A125" s="11">
        <v>314000</v>
      </c>
      <c r="B125" s="12">
        <f t="shared" si="6"/>
        <v>5.496929648073215</v>
      </c>
      <c r="C125" s="13">
        <v>100</v>
      </c>
      <c r="D125" s="12">
        <v>100</v>
      </c>
      <c r="E125" s="13">
        <v>20.088108564743965</v>
      </c>
      <c r="F125" s="13">
        <f t="shared" si="7"/>
        <v>5.483342162469395</v>
      </c>
      <c r="G125" s="12">
        <f t="shared" si="8"/>
        <v>304328.17559011176</v>
      </c>
      <c r="H125" s="14">
        <f t="shared" si="9"/>
        <v>0.969198011433477</v>
      </c>
      <c r="I125" s="15">
        <f t="shared" si="10"/>
        <v>-0.030801988566523053</v>
      </c>
      <c r="J125" s="40"/>
      <c r="K125" s="59">
        <f t="shared" si="11"/>
        <v>30432817.559011176</v>
      </c>
    </row>
    <row r="126" spans="1:11" ht="12.75">
      <c r="A126" s="11">
        <v>314000</v>
      </c>
      <c r="B126" s="12">
        <f t="shared" si="6"/>
        <v>5.496929648073215</v>
      </c>
      <c r="C126" s="13">
        <v>100</v>
      </c>
      <c r="D126" s="12">
        <v>100</v>
      </c>
      <c r="E126" s="13">
        <v>20.078366411725423</v>
      </c>
      <c r="F126" s="13">
        <f t="shared" si="7"/>
        <v>5.486078414861975</v>
      </c>
      <c r="G126" s="12">
        <f t="shared" si="8"/>
        <v>306251.6342206677</v>
      </c>
      <c r="H126" s="14">
        <f t="shared" si="9"/>
        <v>0.9753236758619991</v>
      </c>
      <c r="I126" s="15">
        <f t="shared" si="10"/>
        <v>-0.024676324138000916</v>
      </c>
      <c r="J126" s="40"/>
      <c r="K126" s="59">
        <f t="shared" si="11"/>
        <v>30625163.42206677</v>
      </c>
    </row>
    <row r="127" spans="1:11" ht="12.75">
      <c r="A127" s="11">
        <v>314000</v>
      </c>
      <c r="B127" s="12">
        <f t="shared" si="6"/>
        <v>5.496929648073215</v>
      </c>
      <c r="C127" s="13">
        <v>100</v>
      </c>
      <c r="D127" s="12">
        <v>100</v>
      </c>
      <c r="E127" s="13">
        <v>20.22313591374182</v>
      </c>
      <c r="F127" s="13">
        <f t="shared" si="7"/>
        <v>5.445417393062065</v>
      </c>
      <c r="G127" s="12">
        <f t="shared" si="8"/>
        <v>278880.0149595032</v>
      </c>
      <c r="H127" s="14">
        <f t="shared" si="9"/>
        <v>0.8881529138837682</v>
      </c>
      <c r="I127" s="15">
        <f t="shared" si="10"/>
        <v>-0.11184708611623184</v>
      </c>
      <c r="J127" s="40"/>
      <c r="K127" s="59">
        <f t="shared" si="11"/>
        <v>27888001.49595032</v>
      </c>
    </row>
    <row r="128" spans="1:11" ht="12.75">
      <c r="A128" s="11">
        <v>314000</v>
      </c>
      <c r="B128" s="12">
        <f t="shared" si="6"/>
        <v>5.496929648073215</v>
      </c>
      <c r="C128" s="13">
        <v>100</v>
      </c>
      <c r="D128" s="12">
        <v>100</v>
      </c>
      <c r="E128" s="41">
        <v>19.95559003849101</v>
      </c>
      <c r="F128" s="13">
        <f t="shared" si="7"/>
        <v>5.5205622855603265</v>
      </c>
      <c r="G128" s="12">
        <f t="shared" si="8"/>
        <v>331560.1180257273</v>
      </c>
      <c r="H128" s="14">
        <f t="shared" si="9"/>
        <v>1.0559239427570932</v>
      </c>
      <c r="I128" s="15">
        <f t="shared" si="10"/>
        <v>0.055923942757093226</v>
      </c>
      <c r="J128" s="40"/>
      <c r="K128" s="59">
        <f t="shared" si="11"/>
        <v>33156011.802572727</v>
      </c>
    </row>
    <row r="129" spans="1:11" ht="12.75">
      <c r="A129" s="11">
        <v>314000</v>
      </c>
      <c r="B129" s="12">
        <f t="shared" si="6"/>
        <v>5.496929648073215</v>
      </c>
      <c r="C129" s="13">
        <v>100</v>
      </c>
      <c r="D129" s="12">
        <v>100</v>
      </c>
      <c r="E129" s="41">
        <v>19.922378463797795</v>
      </c>
      <c r="F129" s="13">
        <f t="shared" si="7"/>
        <v>5.529890331480227</v>
      </c>
      <c r="G129" s="12">
        <f t="shared" si="8"/>
        <v>338758.601643185</v>
      </c>
      <c r="H129" s="14">
        <f t="shared" si="9"/>
        <v>1.0788490498190606</v>
      </c>
      <c r="I129" s="15">
        <f t="shared" si="10"/>
        <v>0.0788490498190606</v>
      </c>
      <c r="J129" s="40"/>
      <c r="K129" s="59">
        <f t="shared" si="11"/>
        <v>33875860.1643185</v>
      </c>
    </row>
    <row r="130" spans="1:11" ht="12.75">
      <c r="A130" s="11">
        <v>314000</v>
      </c>
      <c r="B130" s="12">
        <f t="shared" si="6"/>
        <v>5.496929648073215</v>
      </c>
      <c r="C130" s="13">
        <v>100</v>
      </c>
      <c r="D130" s="12">
        <v>100</v>
      </c>
      <c r="E130" s="41">
        <v>19.943780059635685</v>
      </c>
      <c r="F130" s="13">
        <f t="shared" si="7"/>
        <v>5.523879322650352</v>
      </c>
      <c r="G130" s="12">
        <f t="shared" si="8"/>
        <v>334102.1901956861</v>
      </c>
      <c r="H130" s="14">
        <f t="shared" si="9"/>
        <v>1.0640197139990004</v>
      </c>
      <c r="I130" s="15">
        <f t="shared" si="10"/>
        <v>0.06401971399900042</v>
      </c>
      <c r="J130" s="40"/>
      <c r="K130" s="59">
        <f t="shared" si="11"/>
        <v>33410219.01956861</v>
      </c>
    </row>
    <row r="131" spans="1:11" ht="12.75">
      <c r="A131" s="11">
        <v>314000</v>
      </c>
      <c r="B131" s="12">
        <f aca="true" t="shared" si="12" ref="B131:B194">LOG10(A131)</f>
        <v>5.496929648073215</v>
      </c>
      <c r="C131" s="13">
        <v>100</v>
      </c>
      <c r="D131" s="12">
        <v>100</v>
      </c>
      <c r="E131" s="41">
        <v>20.243617626642738</v>
      </c>
      <c r="F131" s="13">
        <f aca="true" t="shared" si="13" ref="F131:F194">(E131-39.611)/-3.5604</f>
        <v>5.439664749285827</v>
      </c>
      <c r="G131" s="12">
        <f aca="true" t="shared" si="14" ref="G131:G194">10^F131</f>
        <v>275210.3415359023</v>
      </c>
      <c r="H131" s="14">
        <f aca="true" t="shared" si="15" ref="H131:H194">G131/A131</f>
        <v>0.8764660558468226</v>
      </c>
      <c r="I131" s="15">
        <f aca="true" t="shared" si="16" ref="I131:I194">H131-1</f>
        <v>-0.12353394415317742</v>
      </c>
      <c r="J131" s="40"/>
      <c r="K131" s="59">
        <f aca="true" t="shared" si="17" ref="K131:K194">G131*D131</f>
        <v>27521034.15359023</v>
      </c>
    </row>
    <row r="132" spans="1:11" ht="12.75">
      <c r="A132" s="11">
        <v>314000</v>
      </c>
      <c r="B132" s="12">
        <f t="shared" si="12"/>
        <v>5.496929648073215</v>
      </c>
      <c r="C132" s="13">
        <v>100</v>
      </c>
      <c r="D132" s="12">
        <v>100</v>
      </c>
      <c r="E132" s="41">
        <v>20.269280202974514</v>
      </c>
      <c r="F132" s="13">
        <f t="shared" si="13"/>
        <v>5.432456970291395</v>
      </c>
      <c r="G132" s="12">
        <f t="shared" si="14"/>
        <v>270680.5001571201</v>
      </c>
      <c r="H132" s="14">
        <f t="shared" si="15"/>
        <v>0.86203980941758</v>
      </c>
      <c r="I132" s="15">
        <f t="shared" si="16"/>
        <v>-0.13796019058242004</v>
      </c>
      <c r="J132" s="40"/>
      <c r="K132" s="59">
        <f t="shared" si="17"/>
        <v>27068050.01571201</v>
      </c>
    </row>
    <row r="133" spans="1:11" ht="12.75">
      <c r="A133" s="17">
        <v>314000</v>
      </c>
      <c r="B133" s="18">
        <f t="shared" si="12"/>
        <v>5.496929648073215</v>
      </c>
      <c r="C133" s="19">
        <v>100</v>
      </c>
      <c r="D133" s="18">
        <v>100</v>
      </c>
      <c r="E133" s="42">
        <v>20.324534381286863</v>
      </c>
      <c r="F133" s="19">
        <f t="shared" si="13"/>
        <v>5.416937877405104</v>
      </c>
      <c r="G133" s="18">
        <f t="shared" si="14"/>
        <v>261178.77308721413</v>
      </c>
      <c r="H133" s="20">
        <f t="shared" si="15"/>
        <v>0.8317795321248858</v>
      </c>
      <c r="I133" s="21">
        <f t="shared" si="16"/>
        <v>-0.16822046787511424</v>
      </c>
      <c r="J133" s="40"/>
      <c r="K133" s="59">
        <f t="shared" si="17"/>
        <v>26117877.308721412</v>
      </c>
    </row>
    <row r="134" spans="1:11" ht="12.75">
      <c r="A134" s="5">
        <v>314000</v>
      </c>
      <c r="B134" s="6">
        <f t="shared" si="12"/>
        <v>5.496929648073215</v>
      </c>
      <c r="C134" s="7">
        <v>90</v>
      </c>
      <c r="D134" s="6">
        <v>100</v>
      </c>
      <c r="E134" s="7">
        <v>19.967419962948973</v>
      </c>
      <c r="F134" s="7">
        <f t="shared" si="13"/>
        <v>5.517239646402377</v>
      </c>
      <c r="G134" s="6">
        <f t="shared" si="14"/>
        <v>329033.1433311105</v>
      </c>
      <c r="H134" s="8">
        <f t="shared" si="15"/>
        <v>1.0478762526468486</v>
      </c>
      <c r="I134" s="9">
        <f t="shared" si="16"/>
        <v>0.04787625264684858</v>
      </c>
      <c r="J134" s="39">
        <f>STDEV(G134:G145)/AVERAGE(G134:G145)</f>
        <v>0.1284337508046855</v>
      </c>
      <c r="K134" s="59">
        <f t="shared" si="17"/>
        <v>32903314.333111048</v>
      </c>
    </row>
    <row r="135" spans="1:11" ht="12.75">
      <c r="A135" s="11">
        <v>314000</v>
      </c>
      <c r="B135" s="12">
        <f t="shared" si="12"/>
        <v>5.496929648073215</v>
      </c>
      <c r="C135" s="13">
        <v>90</v>
      </c>
      <c r="D135" s="12">
        <v>100</v>
      </c>
      <c r="E135" s="13">
        <v>20.113771573754207</v>
      </c>
      <c r="F135" s="13">
        <f t="shared" si="13"/>
        <v>5.476134261949722</v>
      </c>
      <c r="G135" s="12">
        <f t="shared" si="14"/>
        <v>299318.98369212047</v>
      </c>
      <c r="H135" s="14">
        <f t="shared" si="15"/>
        <v>0.9532451709940142</v>
      </c>
      <c r="I135" s="15">
        <f t="shared" si="16"/>
        <v>-0.04675482900598582</v>
      </c>
      <c r="J135" s="40"/>
      <c r="K135" s="59">
        <f t="shared" si="17"/>
        <v>29931898.369212046</v>
      </c>
    </row>
    <row r="136" spans="1:11" ht="12.75">
      <c r="A136" s="11">
        <v>314000</v>
      </c>
      <c r="B136" s="12">
        <f t="shared" si="12"/>
        <v>5.496929648073215</v>
      </c>
      <c r="C136" s="13">
        <v>90</v>
      </c>
      <c r="D136" s="12">
        <v>100</v>
      </c>
      <c r="E136" s="13">
        <v>20.113609989248246</v>
      </c>
      <c r="F136" s="13">
        <f t="shared" si="13"/>
        <v>5.476179645756586</v>
      </c>
      <c r="G136" s="12">
        <f t="shared" si="14"/>
        <v>299350.26418338605</v>
      </c>
      <c r="H136" s="14">
        <f t="shared" si="15"/>
        <v>0.9533447903929492</v>
      </c>
      <c r="I136" s="15">
        <f t="shared" si="16"/>
        <v>-0.04665520960705083</v>
      </c>
      <c r="J136" s="40"/>
      <c r="K136" s="59">
        <f t="shared" si="17"/>
        <v>29935026.418338604</v>
      </c>
    </row>
    <row r="137" spans="1:11" ht="12.75">
      <c r="A137" s="11">
        <v>314000</v>
      </c>
      <c r="B137" s="12">
        <f t="shared" si="12"/>
        <v>5.496929648073215</v>
      </c>
      <c r="C137" s="13">
        <v>90</v>
      </c>
      <c r="D137" s="12">
        <v>100</v>
      </c>
      <c r="E137" s="13">
        <v>20.499698269537497</v>
      </c>
      <c r="F137" s="13">
        <f t="shared" si="13"/>
        <v>5.367740065852853</v>
      </c>
      <c r="G137" s="12">
        <f t="shared" si="14"/>
        <v>233206.18576828312</v>
      </c>
      <c r="H137" s="14">
        <f t="shared" si="15"/>
        <v>0.7426948591346596</v>
      </c>
      <c r="I137" s="15">
        <f t="shared" si="16"/>
        <v>-0.2573051408653404</v>
      </c>
      <c r="J137" s="40"/>
      <c r="K137" s="59">
        <f t="shared" si="17"/>
        <v>23320618.576828312</v>
      </c>
    </row>
    <row r="138" spans="1:11" ht="12.75">
      <c r="A138" s="11">
        <v>314000</v>
      </c>
      <c r="B138" s="12">
        <f t="shared" si="12"/>
        <v>5.496929648073215</v>
      </c>
      <c r="C138" s="13">
        <v>90</v>
      </c>
      <c r="D138" s="12">
        <v>100</v>
      </c>
      <c r="E138" s="13">
        <v>20.394322403540773</v>
      </c>
      <c r="F138" s="13">
        <f t="shared" si="13"/>
        <v>5.3973367027466645</v>
      </c>
      <c r="G138" s="12">
        <f t="shared" si="14"/>
        <v>249652.9503025806</v>
      </c>
      <c r="H138" s="14">
        <f t="shared" si="15"/>
        <v>0.795073090135607</v>
      </c>
      <c r="I138" s="15">
        <f t="shared" si="16"/>
        <v>-0.204926909864393</v>
      </c>
      <c r="J138" s="40"/>
      <c r="K138" s="59">
        <f t="shared" si="17"/>
        <v>24965295.03025806</v>
      </c>
    </row>
    <row r="139" spans="1:11" ht="12.75">
      <c r="A139" s="11">
        <v>314000</v>
      </c>
      <c r="B139" s="12">
        <f t="shared" si="12"/>
        <v>5.496929648073215</v>
      </c>
      <c r="C139" s="13">
        <v>90</v>
      </c>
      <c r="D139" s="12">
        <v>100</v>
      </c>
      <c r="E139" s="13">
        <v>20.40359567050033</v>
      </c>
      <c r="F139" s="13">
        <f t="shared" si="13"/>
        <v>5.39473214512405</v>
      </c>
      <c r="G139" s="12">
        <f t="shared" si="14"/>
        <v>248160.2083671508</v>
      </c>
      <c r="H139" s="14">
        <f t="shared" si="15"/>
        <v>0.7903191349272318</v>
      </c>
      <c r="I139" s="15">
        <f t="shared" si="16"/>
        <v>-0.20968086507276817</v>
      </c>
      <c r="J139" s="40"/>
      <c r="K139" s="59">
        <f t="shared" si="17"/>
        <v>24816020.83671508</v>
      </c>
    </row>
    <row r="140" spans="1:11" ht="12.75">
      <c r="A140" s="11">
        <v>314000</v>
      </c>
      <c r="B140" s="12">
        <f t="shared" si="12"/>
        <v>5.496929648073215</v>
      </c>
      <c r="C140" s="13">
        <v>90</v>
      </c>
      <c r="D140" s="12">
        <v>100</v>
      </c>
      <c r="E140" s="41">
        <v>19.913472421008365</v>
      </c>
      <c r="F140" s="13">
        <f t="shared" si="13"/>
        <v>5.532391747834971</v>
      </c>
      <c r="G140" s="12">
        <f t="shared" si="14"/>
        <v>340715.38755840634</v>
      </c>
      <c r="H140" s="14">
        <f t="shared" si="15"/>
        <v>1.0850808520968354</v>
      </c>
      <c r="I140" s="15">
        <f t="shared" si="16"/>
        <v>0.08508085209683536</v>
      </c>
      <c r="J140" s="40"/>
      <c r="K140" s="59">
        <f t="shared" si="17"/>
        <v>34071538.75584064</v>
      </c>
    </row>
    <row r="141" spans="1:11" ht="12.75">
      <c r="A141" s="11">
        <v>314000</v>
      </c>
      <c r="B141" s="12">
        <f t="shared" si="12"/>
        <v>5.496929648073215</v>
      </c>
      <c r="C141" s="13">
        <v>90</v>
      </c>
      <c r="D141" s="12">
        <v>100</v>
      </c>
      <c r="E141" s="41">
        <v>19.878615392079507</v>
      </c>
      <c r="F141" s="13">
        <f t="shared" si="13"/>
        <v>5.542181948073388</v>
      </c>
      <c r="G141" s="12">
        <f t="shared" si="14"/>
        <v>348483.28184946376</v>
      </c>
      <c r="H141" s="14">
        <f t="shared" si="15"/>
        <v>1.1098193689473368</v>
      </c>
      <c r="I141" s="15">
        <f t="shared" si="16"/>
        <v>0.10981936894733679</v>
      </c>
      <c r="J141" s="40"/>
      <c r="K141" s="59">
        <f t="shared" si="17"/>
        <v>34848328.18494637</v>
      </c>
    </row>
    <row r="142" spans="1:11" ht="12.75">
      <c r="A142" s="11">
        <v>314000</v>
      </c>
      <c r="B142" s="12">
        <f t="shared" si="12"/>
        <v>5.496929648073215</v>
      </c>
      <c r="C142" s="13">
        <v>90</v>
      </c>
      <c r="D142" s="12">
        <v>100</v>
      </c>
      <c r="E142" s="41">
        <v>19.93392657322943</v>
      </c>
      <c r="F142" s="13">
        <f t="shared" si="13"/>
        <v>5.526646844952973</v>
      </c>
      <c r="G142" s="12">
        <f t="shared" si="14"/>
        <v>336238.0396432259</v>
      </c>
      <c r="H142" s="14">
        <f t="shared" si="15"/>
        <v>1.0708217823032673</v>
      </c>
      <c r="I142" s="15">
        <f t="shared" si="16"/>
        <v>0.0708217823032673</v>
      </c>
      <c r="J142" s="40"/>
      <c r="K142" s="59">
        <f t="shared" si="17"/>
        <v>33623803.96432259</v>
      </c>
    </row>
    <row r="143" spans="1:11" ht="12.75">
      <c r="A143" s="11">
        <v>314000</v>
      </c>
      <c r="B143" s="12">
        <f t="shared" si="12"/>
        <v>5.496929648073215</v>
      </c>
      <c r="C143" s="13">
        <v>90</v>
      </c>
      <c r="D143" s="12">
        <v>100</v>
      </c>
      <c r="E143" s="41">
        <v>20.177518687392077</v>
      </c>
      <c r="F143" s="13">
        <f t="shared" si="13"/>
        <v>5.458229781094237</v>
      </c>
      <c r="G143" s="12">
        <f t="shared" si="14"/>
        <v>287229.98867114895</v>
      </c>
      <c r="H143" s="14">
        <f t="shared" si="15"/>
        <v>0.9147451868507929</v>
      </c>
      <c r="I143" s="15">
        <f t="shared" si="16"/>
        <v>-0.08525481314920713</v>
      </c>
      <c r="J143" s="40"/>
      <c r="K143" s="59">
        <f t="shared" si="17"/>
        <v>28722998.867114894</v>
      </c>
    </row>
    <row r="144" spans="1:11" ht="12.75">
      <c r="A144" s="11">
        <v>314000</v>
      </c>
      <c r="B144" s="12">
        <f t="shared" si="12"/>
        <v>5.496929648073215</v>
      </c>
      <c r="C144" s="13">
        <v>90</v>
      </c>
      <c r="D144" s="12">
        <v>100</v>
      </c>
      <c r="E144" s="41">
        <v>20.152251556850466</v>
      </c>
      <c r="F144" s="13">
        <f t="shared" si="13"/>
        <v>5.46532649229006</v>
      </c>
      <c r="G144" s="12">
        <f t="shared" si="14"/>
        <v>291962.10910533404</v>
      </c>
      <c r="H144" s="14">
        <f t="shared" si="15"/>
        <v>0.9298156340934205</v>
      </c>
      <c r="I144" s="15">
        <f t="shared" si="16"/>
        <v>-0.0701843659065795</v>
      </c>
      <c r="J144" s="40"/>
      <c r="K144" s="59">
        <f t="shared" si="17"/>
        <v>29196210.910533402</v>
      </c>
    </row>
    <row r="145" spans="1:11" ht="12.75">
      <c r="A145" s="17">
        <v>314000</v>
      </c>
      <c r="B145" s="18">
        <f t="shared" si="12"/>
        <v>5.496929648073215</v>
      </c>
      <c r="C145" s="19">
        <v>90</v>
      </c>
      <c r="D145" s="18">
        <v>100</v>
      </c>
      <c r="E145" s="42">
        <v>20.13513799676021</v>
      </c>
      <c r="F145" s="19">
        <f t="shared" si="13"/>
        <v>5.470133132018814</v>
      </c>
      <c r="G145" s="18">
        <f t="shared" si="14"/>
        <v>295211.40520468634</v>
      </c>
      <c r="H145" s="20">
        <f t="shared" si="15"/>
        <v>0.9401637108429501</v>
      </c>
      <c r="I145" s="21">
        <f t="shared" si="16"/>
        <v>-0.05983628915704986</v>
      </c>
      <c r="J145" s="40"/>
      <c r="K145" s="59">
        <f t="shared" si="17"/>
        <v>29521140.520468634</v>
      </c>
    </row>
    <row r="146" spans="1:11" ht="12.75">
      <c r="A146" s="5">
        <v>314000</v>
      </c>
      <c r="B146" s="6">
        <f t="shared" si="12"/>
        <v>5.496929648073215</v>
      </c>
      <c r="C146" s="7">
        <v>80</v>
      </c>
      <c r="D146" s="6">
        <v>100</v>
      </c>
      <c r="E146" s="7">
        <v>20.31662378024061</v>
      </c>
      <c r="F146" s="7">
        <f t="shared" si="13"/>
        <v>5.419159706706939</v>
      </c>
      <c r="G146" s="6">
        <f t="shared" si="14"/>
        <v>262518.37464650656</v>
      </c>
      <c r="H146" s="8">
        <f t="shared" si="15"/>
        <v>0.8360457791290018</v>
      </c>
      <c r="I146" s="9">
        <f t="shared" si="16"/>
        <v>-0.1639542208709982</v>
      </c>
      <c r="J146" s="39">
        <f>STDEV(G146:G157)/AVERAGE(G146:G157)</f>
        <v>0.06989029170263014</v>
      </c>
      <c r="K146" s="59">
        <f t="shared" si="17"/>
        <v>26251837.464650657</v>
      </c>
    </row>
    <row r="147" spans="1:11" ht="12.75">
      <c r="A147" s="11">
        <v>314000</v>
      </c>
      <c r="B147" s="12">
        <f t="shared" si="12"/>
        <v>5.496929648073215</v>
      </c>
      <c r="C147" s="13">
        <v>80</v>
      </c>
      <c r="D147" s="12">
        <v>100</v>
      </c>
      <c r="E147" s="13">
        <v>20.37691807226105</v>
      </c>
      <c r="F147" s="13">
        <f t="shared" si="13"/>
        <v>5.402225010599637</v>
      </c>
      <c r="G147" s="12">
        <f t="shared" si="14"/>
        <v>252478.85418945146</v>
      </c>
      <c r="H147" s="14">
        <f t="shared" si="15"/>
        <v>0.8040727840428391</v>
      </c>
      <c r="I147" s="15">
        <f t="shared" si="16"/>
        <v>-0.1959272159571609</v>
      </c>
      <c r="J147" s="40"/>
      <c r="K147" s="59">
        <f t="shared" si="17"/>
        <v>25247885.418945145</v>
      </c>
    </row>
    <row r="148" spans="1:11" ht="12.75">
      <c r="A148" s="11">
        <v>314000</v>
      </c>
      <c r="B148" s="12">
        <f t="shared" si="12"/>
        <v>5.496929648073215</v>
      </c>
      <c r="C148" s="13">
        <v>80</v>
      </c>
      <c r="D148" s="12">
        <v>100</v>
      </c>
      <c r="E148" s="13">
        <v>20.372505766736687</v>
      </c>
      <c r="F148" s="13">
        <f t="shared" si="13"/>
        <v>5.403464283019692</v>
      </c>
      <c r="G148" s="12">
        <f t="shared" si="14"/>
        <v>253200.33912484822</v>
      </c>
      <c r="H148" s="14">
        <f t="shared" si="15"/>
        <v>0.8063705067670326</v>
      </c>
      <c r="I148" s="15">
        <f t="shared" si="16"/>
        <v>-0.1936294932329674</v>
      </c>
      <c r="J148" s="40"/>
      <c r="K148" s="59">
        <f t="shared" si="17"/>
        <v>25320033.91248482</v>
      </c>
    </row>
    <row r="149" spans="1:11" ht="12.75">
      <c r="A149" s="11">
        <v>314000</v>
      </c>
      <c r="B149" s="12">
        <f t="shared" si="12"/>
        <v>5.496929648073215</v>
      </c>
      <c r="C149" s="13">
        <v>80</v>
      </c>
      <c r="D149" s="12">
        <v>100</v>
      </c>
      <c r="E149" s="13">
        <v>20.376376039045233</v>
      </c>
      <c r="F149" s="13">
        <f t="shared" si="13"/>
        <v>5.402377250015381</v>
      </c>
      <c r="G149" s="12">
        <f t="shared" si="14"/>
        <v>252567.37470401815</v>
      </c>
      <c r="H149" s="14">
        <f t="shared" si="15"/>
        <v>0.8043546965096119</v>
      </c>
      <c r="I149" s="15">
        <f t="shared" si="16"/>
        <v>-0.1956453034903881</v>
      </c>
      <c r="J149" s="40"/>
      <c r="K149" s="59">
        <f t="shared" si="17"/>
        <v>25256737.470401816</v>
      </c>
    </row>
    <row r="150" spans="1:11" ht="12.75">
      <c r="A150" s="11">
        <v>314000</v>
      </c>
      <c r="B150" s="12">
        <f t="shared" si="12"/>
        <v>5.496929648073215</v>
      </c>
      <c r="C150" s="13">
        <v>80</v>
      </c>
      <c r="D150" s="12">
        <v>100</v>
      </c>
      <c r="E150" s="13">
        <v>20.38383787938976</v>
      </c>
      <c r="F150" s="13">
        <f t="shared" si="13"/>
        <v>5.4002814629283895</v>
      </c>
      <c r="G150" s="12">
        <f t="shared" si="14"/>
        <v>251351.48935125596</v>
      </c>
      <c r="H150" s="14">
        <f t="shared" si="15"/>
        <v>0.8004824501632356</v>
      </c>
      <c r="I150" s="15">
        <f t="shared" si="16"/>
        <v>-0.1995175498367644</v>
      </c>
      <c r="J150" s="40"/>
      <c r="K150" s="59">
        <f t="shared" si="17"/>
        <v>25135148.935125597</v>
      </c>
    </row>
    <row r="151" spans="1:11" ht="12.75">
      <c r="A151" s="11">
        <v>314000</v>
      </c>
      <c r="B151" s="12">
        <f t="shared" si="12"/>
        <v>5.496929648073215</v>
      </c>
      <c r="C151" s="13">
        <v>80</v>
      </c>
      <c r="D151" s="12">
        <v>100</v>
      </c>
      <c r="E151" s="13">
        <v>20.279436262054787</v>
      </c>
      <c r="F151" s="13">
        <f t="shared" si="13"/>
        <v>5.429604465213237</v>
      </c>
      <c r="G151" s="12">
        <f t="shared" si="14"/>
        <v>268908.4597800328</v>
      </c>
      <c r="H151" s="14">
        <f t="shared" si="15"/>
        <v>0.8563963687262192</v>
      </c>
      <c r="I151" s="15">
        <f t="shared" si="16"/>
        <v>-0.14360363127378084</v>
      </c>
      <c r="J151" s="40"/>
      <c r="K151" s="59">
        <f t="shared" si="17"/>
        <v>26890845.978003282</v>
      </c>
    </row>
    <row r="152" spans="1:11" ht="12.75">
      <c r="A152" s="11">
        <v>314000</v>
      </c>
      <c r="B152" s="12">
        <f t="shared" si="12"/>
        <v>5.496929648073215</v>
      </c>
      <c r="C152" s="13">
        <v>80</v>
      </c>
      <c r="D152" s="12">
        <v>100</v>
      </c>
      <c r="E152" s="41">
        <v>20.45035347539409</v>
      </c>
      <c r="F152" s="13">
        <f t="shared" si="13"/>
        <v>5.381599405854934</v>
      </c>
      <c r="G152" s="12">
        <f t="shared" si="14"/>
        <v>240768.3551731589</v>
      </c>
      <c r="H152" s="14">
        <f t="shared" si="15"/>
        <v>0.7667782011884041</v>
      </c>
      <c r="I152" s="15">
        <f t="shared" si="16"/>
        <v>-0.23322179881159588</v>
      </c>
      <c r="J152" s="40"/>
      <c r="K152" s="59">
        <f t="shared" si="17"/>
        <v>24076835.51731589</v>
      </c>
    </row>
    <row r="153" spans="1:11" ht="12.75">
      <c r="A153" s="11">
        <v>314000</v>
      </c>
      <c r="B153" s="12">
        <f t="shared" si="12"/>
        <v>5.496929648073215</v>
      </c>
      <c r="C153" s="13">
        <v>80</v>
      </c>
      <c r="D153" s="12">
        <v>100</v>
      </c>
      <c r="E153" s="41">
        <v>20.43545715158452</v>
      </c>
      <c r="F153" s="13">
        <f t="shared" si="13"/>
        <v>5.385783296375542</v>
      </c>
      <c r="G153" s="12">
        <f t="shared" si="14"/>
        <v>243099.06942140908</v>
      </c>
      <c r="H153" s="14">
        <f t="shared" si="15"/>
        <v>0.7742008580299652</v>
      </c>
      <c r="I153" s="15">
        <f t="shared" si="16"/>
        <v>-0.2257991419700348</v>
      </c>
      <c r="J153" s="40"/>
      <c r="K153" s="59">
        <f t="shared" si="17"/>
        <v>24309906.942140907</v>
      </c>
    </row>
    <row r="154" spans="1:11" ht="12.75">
      <c r="A154" s="11">
        <v>314000</v>
      </c>
      <c r="B154" s="12">
        <f t="shared" si="12"/>
        <v>5.496929648073215</v>
      </c>
      <c r="C154" s="13">
        <v>80</v>
      </c>
      <c r="D154" s="12">
        <v>100</v>
      </c>
      <c r="E154" s="41">
        <v>20.432346290465304</v>
      </c>
      <c r="F154" s="13">
        <f t="shared" si="13"/>
        <v>5.386657035595634</v>
      </c>
      <c r="G154" s="12">
        <f t="shared" si="14"/>
        <v>243588.6427597278</v>
      </c>
      <c r="H154" s="14">
        <f t="shared" si="15"/>
        <v>0.775760008788942</v>
      </c>
      <c r="I154" s="15">
        <f t="shared" si="16"/>
        <v>-0.22423999121105798</v>
      </c>
      <c r="J154" s="40"/>
      <c r="K154" s="59">
        <f t="shared" si="17"/>
        <v>24358864.27597278</v>
      </c>
    </row>
    <row r="155" spans="1:11" ht="12.75">
      <c r="A155" s="11">
        <v>314000</v>
      </c>
      <c r="B155" s="12">
        <f t="shared" si="12"/>
        <v>5.496929648073215</v>
      </c>
      <c r="C155" s="13">
        <v>80</v>
      </c>
      <c r="D155" s="12">
        <v>100</v>
      </c>
      <c r="E155" s="41">
        <v>20.470311721147578</v>
      </c>
      <c r="F155" s="13">
        <f t="shared" si="13"/>
        <v>5.375993786892602</v>
      </c>
      <c r="G155" s="12">
        <f t="shared" si="14"/>
        <v>237680.6283295455</v>
      </c>
      <c r="H155" s="14">
        <f t="shared" si="15"/>
        <v>0.7569446762087436</v>
      </c>
      <c r="I155" s="15">
        <f t="shared" si="16"/>
        <v>-0.24305532379125638</v>
      </c>
      <c r="J155" s="40"/>
      <c r="K155" s="59">
        <f t="shared" si="17"/>
        <v>23768062.83295455</v>
      </c>
    </row>
    <row r="156" spans="1:11" ht="12.75">
      <c r="A156" s="11">
        <v>314000</v>
      </c>
      <c r="B156" s="12">
        <f t="shared" si="12"/>
        <v>5.496929648073215</v>
      </c>
      <c r="C156" s="13">
        <v>80</v>
      </c>
      <c r="D156" s="12">
        <v>100</v>
      </c>
      <c r="E156" s="41">
        <v>20.60156472536298</v>
      </c>
      <c r="F156" s="13">
        <f t="shared" si="13"/>
        <v>5.33912910758258</v>
      </c>
      <c r="G156" s="12">
        <f t="shared" si="14"/>
        <v>218337.88928597944</v>
      </c>
      <c r="H156" s="14">
        <f t="shared" si="15"/>
        <v>0.6953435964521638</v>
      </c>
      <c r="I156" s="15">
        <f t="shared" si="16"/>
        <v>-0.3046564035478362</v>
      </c>
      <c r="J156" s="40"/>
      <c r="K156" s="59">
        <f t="shared" si="17"/>
        <v>21833788.928597946</v>
      </c>
    </row>
    <row r="157" spans="1:11" ht="12.75">
      <c r="A157" s="17">
        <v>314000</v>
      </c>
      <c r="B157" s="18">
        <f t="shared" si="12"/>
        <v>5.496929648073215</v>
      </c>
      <c r="C157" s="19">
        <v>80</v>
      </c>
      <c r="D157" s="18">
        <v>100</v>
      </c>
      <c r="E157" s="42">
        <v>20.672299345675214</v>
      </c>
      <c r="F157" s="19">
        <f t="shared" si="13"/>
        <v>5.3192620644660105</v>
      </c>
      <c r="G157" s="18">
        <f t="shared" si="14"/>
        <v>208574.90981175037</v>
      </c>
      <c r="H157" s="20">
        <f t="shared" si="15"/>
        <v>0.6642513051329629</v>
      </c>
      <c r="I157" s="21">
        <f t="shared" si="16"/>
        <v>-0.33574869486703707</v>
      </c>
      <c r="J157" s="40"/>
      <c r="K157" s="59">
        <f t="shared" si="17"/>
        <v>20857490.98117504</v>
      </c>
    </row>
    <row r="158" spans="1:11" ht="12.75">
      <c r="A158" s="5">
        <v>314000</v>
      </c>
      <c r="B158" s="6">
        <f t="shared" si="12"/>
        <v>5.496929648073215</v>
      </c>
      <c r="C158" s="7">
        <v>70</v>
      </c>
      <c r="D158" s="6">
        <v>100</v>
      </c>
      <c r="E158" s="7">
        <v>20.263155177567082</v>
      </c>
      <c r="F158" s="7">
        <f t="shared" si="13"/>
        <v>5.43417728975197</v>
      </c>
      <c r="G158" s="6">
        <f t="shared" si="14"/>
        <v>271754.8412928033</v>
      </c>
      <c r="H158" s="8">
        <f t="shared" si="15"/>
        <v>0.8654612780025582</v>
      </c>
      <c r="I158" s="9">
        <f t="shared" si="16"/>
        <v>-0.13453872199744177</v>
      </c>
      <c r="J158" s="39">
        <f>STDEV(G158:G169)/AVERAGE(G158:G169)</f>
        <v>0.09863278328212474</v>
      </c>
      <c r="K158" s="59">
        <f t="shared" si="17"/>
        <v>27175484.12928033</v>
      </c>
    </row>
    <row r="159" spans="1:11" ht="12.75">
      <c r="A159" s="11">
        <v>314000</v>
      </c>
      <c r="B159" s="12">
        <f t="shared" si="12"/>
        <v>5.496929648073215</v>
      </c>
      <c r="C159" s="13">
        <v>70</v>
      </c>
      <c r="D159" s="12">
        <v>100</v>
      </c>
      <c r="E159" s="13">
        <v>20.22462659907808</v>
      </c>
      <c r="F159" s="13">
        <f t="shared" si="13"/>
        <v>5.444998708269273</v>
      </c>
      <c r="G159" s="12">
        <f t="shared" si="14"/>
        <v>278611.2881826413</v>
      </c>
      <c r="H159" s="14">
        <f t="shared" si="15"/>
        <v>0.8872970961230615</v>
      </c>
      <c r="I159" s="15">
        <f t="shared" si="16"/>
        <v>-0.11270290387693849</v>
      </c>
      <c r="J159" s="40"/>
      <c r="K159" s="59">
        <f t="shared" si="17"/>
        <v>27861128.81826413</v>
      </c>
    </row>
    <row r="160" spans="1:11" ht="12.75">
      <c r="A160" s="11">
        <v>314000</v>
      </c>
      <c r="B160" s="12">
        <f t="shared" si="12"/>
        <v>5.496929648073215</v>
      </c>
      <c r="C160" s="13">
        <v>70</v>
      </c>
      <c r="D160" s="12">
        <v>100</v>
      </c>
      <c r="E160" s="13">
        <v>20.287224640682233</v>
      </c>
      <c r="F160" s="13">
        <f t="shared" si="13"/>
        <v>5.427416964194406</v>
      </c>
      <c r="G160" s="12">
        <f t="shared" si="14"/>
        <v>267557.3982551145</v>
      </c>
      <c r="H160" s="14">
        <f t="shared" si="15"/>
        <v>0.8520936250162883</v>
      </c>
      <c r="I160" s="15">
        <f t="shared" si="16"/>
        <v>-0.14790637498371173</v>
      </c>
      <c r="J160" s="40"/>
      <c r="K160" s="59">
        <f t="shared" si="17"/>
        <v>26755739.82551145</v>
      </c>
    </row>
    <row r="161" spans="1:11" ht="12.75">
      <c r="A161" s="11">
        <v>314000</v>
      </c>
      <c r="B161" s="12">
        <f t="shared" si="12"/>
        <v>5.496929648073215</v>
      </c>
      <c r="C161" s="13">
        <v>70</v>
      </c>
      <c r="D161" s="12">
        <v>100</v>
      </c>
      <c r="E161" s="13">
        <v>20.620359778743946</v>
      </c>
      <c r="F161" s="13">
        <f t="shared" si="13"/>
        <v>5.33385019134256</v>
      </c>
      <c r="G161" s="12">
        <f t="shared" si="14"/>
        <v>215700.02296591934</v>
      </c>
      <c r="H161" s="14">
        <f t="shared" si="15"/>
        <v>0.6869427482991062</v>
      </c>
      <c r="I161" s="15">
        <f t="shared" si="16"/>
        <v>-0.3130572517008938</v>
      </c>
      <c r="J161" s="40"/>
      <c r="K161" s="59">
        <f t="shared" si="17"/>
        <v>21570002.296591934</v>
      </c>
    </row>
    <row r="162" spans="1:11" ht="12.75">
      <c r="A162" s="11">
        <v>314000</v>
      </c>
      <c r="B162" s="12">
        <f t="shared" si="12"/>
        <v>5.496929648073215</v>
      </c>
      <c r="C162" s="13">
        <v>70</v>
      </c>
      <c r="D162" s="12">
        <v>100</v>
      </c>
      <c r="E162" s="13">
        <v>20.587611339402773</v>
      </c>
      <c r="F162" s="13">
        <f t="shared" si="13"/>
        <v>5.343048157678132</v>
      </c>
      <c r="G162" s="12">
        <f t="shared" si="14"/>
        <v>220317.07528385773</v>
      </c>
      <c r="H162" s="14">
        <f t="shared" si="15"/>
        <v>0.7016467365727953</v>
      </c>
      <c r="I162" s="15">
        <f t="shared" si="16"/>
        <v>-0.2983532634272047</v>
      </c>
      <c r="J162" s="40"/>
      <c r="K162" s="59">
        <f t="shared" si="17"/>
        <v>22031707.528385773</v>
      </c>
    </row>
    <row r="163" spans="1:11" ht="12.75">
      <c r="A163" s="11">
        <v>314000</v>
      </c>
      <c r="B163" s="12">
        <f t="shared" si="12"/>
        <v>5.496929648073215</v>
      </c>
      <c r="C163" s="13">
        <v>70</v>
      </c>
      <c r="D163" s="12">
        <v>100</v>
      </c>
      <c r="E163" s="13">
        <v>20.554799039842848</v>
      </c>
      <c r="F163" s="13">
        <f t="shared" si="13"/>
        <v>5.352264060262091</v>
      </c>
      <c r="G163" s="12">
        <f t="shared" si="14"/>
        <v>225042.24945786907</v>
      </c>
      <c r="H163" s="14">
        <f t="shared" si="15"/>
        <v>0.7166950619677359</v>
      </c>
      <c r="I163" s="15">
        <f t="shared" si="16"/>
        <v>-0.2833049380322641</v>
      </c>
      <c r="J163" s="40"/>
      <c r="K163" s="59">
        <f t="shared" si="17"/>
        <v>22504224.94578691</v>
      </c>
    </row>
    <row r="164" spans="1:11" ht="12.75">
      <c r="A164" s="11">
        <v>314000</v>
      </c>
      <c r="B164" s="12">
        <f t="shared" si="12"/>
        <v>5.496929648073215</v>
      </c>
      <c r="C164" s="13">
        <v>70</v>
      </c>
      <c r="D164" s="12">
        <v>100</v>
      </c>
      <c r="E164" s="41">
        <v>20.637388172906494</v>
      </c>
      <c r="F164" s="13">
        <f t="shared" si="13"/>
        <v>5.32906747193953</v>
      </c>
      <c r="G164" s="12">
        <f t="shared" si="14"/>
        <v>213337.63284965808</v>
      </c>
      <c r="H164" s="14">
        <f t="shared" si="15"/>
        <v>0.6794192128970002</v>
      </c>
      <c r="I164" s="15">
        <f t="shared" si="16"/>
        <v>-0.32058078710299975</v>
      </c>
      <c r="J164" s="40"/>
      <c r="K164" s="59">
        <f t="shared" si="17"/>
        <v>21333763.28496581</v>
      </c>
    </row>
    <row r="165" spans="1:11" ht="12.75">
      <c r="A165" s="11">
        <v>314000</v>
      </c>
      <c r="B165" s="12">
        <f t="shared" si="12"/>
        <v>5.496929648073215</v>
      </c>
      <c r="C165" s="13">
        <v>70</v>
      </c>
      <c r="D165" s="12">
        <v>100</v>
      </c>
      <c r="E165" s="41">
        <v>20.55455617519814</v>
      </c>
      <c r="F165" s="13">
        <f t="shared" si="13"/>
        <v>5.3523322730035545</v>
      </c>
      <c r="G165" s="12">
        <f t="shared" si="14"/>
        <v>225077.598639176</v>
      </c>
      <c r="H165" s="14">
        <f t="shared" si="15"/>
        <v>0.7168076389782675</v>
      </c>
      <c r="I165" s="15">
        <f t="shared" si="16"/>
        <v>-0.2831923610217325</v>
      </c>
      <c r="J165" s="40"/>
      <c r="K165" s="59">
        <f t="shared" si="17"/>
        <v>22507759.8639176</v>
      </c>
    </row>
    <row r="166" spans="1:11" ht="12.75">
      <c r="A166" s="11">
        <v>314000</v>
      </c>
      <c r="B166" s="12">
        <f t="shared" si="12"/>
        <v>5.496929648073215</v>
      </c>
      <c r="C166" s="13">
        <v>70</v>
      </c>
      <c r="D166" s="12">
        <v>100</v>
      </c>
      <c r="E166" s="41">
        <v>20.53432580347917</v>
      </c>
      <c r="F166" s="13">
        <f t="shared" si="13"/>
        <v>5.358014323256046</v>
      </c>
      <c r="G166" s="12">
        <f t="shared" si="14"/>
        <v>228041.72800984725</v>
      </c>
      <c r="H166" s="14">
        <f t="shared" si="15"/>
        <v>0.7262475414326346</v>
      </c>
      <c r="I166" s="15">
        <f t="shared" si="16"/>
        <v>-0.2737524585673654</v>
      </c>
      <c r="J166" s="40"/>
      <c r="K166" s="59">
        <f t="shared" si="17"/>
        <v>22804172.800984725</v>
      </c>
    </row>
    <row r="167" spans="1:11" ht="12.75">
      <c r="A167" s="11">
        <v>314000</v>
      </c>
      <c r="B167" s="12">
        <f t="shared" si="12"/>
        <v>5.496929648073215</v>
      </c>
      <c r="C167" s="13">
        <v>70</v>
      </c>
      <c r="D167" s="12">
        <v>100</v>
      </c>
      <c r="E167" s="41">
        <v>20.596244082589468</v>
      </c>
      <c r="F167" s="13">
        <f t="shared" si="13"/>
        <v>5.340623502249896</v>
      </c>
      <c r="G167" s="12">
        <f t="shared" si="14"/>
        <v>219090.4776806945</v>
      </c>
      <c r="H167" s="14">
        <f t="shared" si="15"/>
        <v>0.6977403747792819</v>
      </c>
      <c r="I167" s="15">
        <f t="shared" si="16"/>
        <v>-0.30225962522071814</v>
      </c>
      <c r="J167" s="40"/>
      <c r="K167" s="59">
        <f t="shared" si="17"/>
        <v>21909047.76806945</v>
      </c>
    </row>
    <row r="168" spans="1:11" ht="12.75">
      <c r="A168" s="11">
        <v>314000</v>
      </c>
      <c r="B168" s="12">
        <f t="shared" si="12"/>
        <v>5.496929648073215</v>
      </c>
      <c r="C168" s="13">
        <v>70</v>
      </c>
      <c r="D168" s="12">
        <v>100</v>
      </c>
      <c r="E168" s="41">
        <v>20.51227722438714</v>
      </c>
      <c r="F168" s="13">
        <f t="shared" si="13"/>
        <v>5.364207048537484</v>
      </c>
      <c r="G168" s="12">
        <f t="shared" si="14"/>
        <v>231316.7322634846</v>
      </c>
      <c r="H168" s="14">
        <f t="shared" si="15"/>
        <v>0.7366774912849827</v>
      </c>
      <c r="I168" s="15">
        <f t="shared" si="16"/>
        <v>-0.2633225087150173</v>
      </c>
      <c r="J168" s="40"/>
      <c r="K168" s="59">
        <f t="shared" si="17"/>
        <v>23131673.22634846</v>
      </c>
    </row>
    <row r="169" spans="1:11" ht="12.75">
      <c r="A169" s="17">
        <v>314000</v>
      </c>
      <c r="B169" s="18">
        <f t="shared" si="12"/>
        <v>5.496929648073215</v>
      </c>
      <c r="C169" s="19">
        <v>70</v>
      </c>
      <c r="D169" s="18">
        <v>100</v>
      </c>
      <c r="E169" s="42">
        <v>20.532879623008885</v>
      </c>
      <c r="F169" s="19">
        <f t="shared" si="13"/>
        <v>5.358420508086483</v>
      </c>
      <c r="G169" s="18">
        <f t="shared" si="14"/>
        <v>228255.10953759018</v>
      </c>
      <c r="H169" s="20">
        <f t="shared" si="15"/>
        <v>0.7269271004381853</v>
      </c>
      <c r="I169" s="21">
        <f t="shared" si="16"/>
        <v>-0.2730728995618147</v>
      </c>
      <c r="J169" s="40"/>
      <c r="K169" s="59">
        <f t="shared" si="17"/>
        <v>22825510.95375902</v>
      </c>
    </row>
    <row r="170" spans="1:11" ht="12.75">
      <c r="A170" s="5">
        <v>314000</v>
      </c>
      <c r="B170" s="6">
        <f t="shared" si="12"/>
        <v>5.496929648073215</v>
      </c>
      <c r="C170" s="7">
        <v>60</v>
      </c>
      <c r="D170" s="6">
        <v>100</v>
      </c>
      <c r="E170" s="7">
        <v>20.207983429359967</v>
      </c>
      <c r="F170" s="7">
        <f t="shared" si="13"/>
        <v>5.449673230715659</v>
      </c>
      <c r="G170" s="6">
        <f t="shared" si="14"/>
        <v>281626.3137836984</v>
      </c>
      <c r="H170" s="8">
        <f t="shared" si="15"/>
        <v>0.896899088483116</v>
      </c>
      <c r="I170" s="9">
        <f t="shared" si="16"/>
        <v>-0.10310091151688405</v>
      </c>
      <c r="J170" s="39">
        <f>STDEV(G170:G181)/AVERAGE(G170:G181)</f>
        <v>0.15294185318093345</v>
      </c>
      <c r="K170" s="59">
        <f t="shared" si="17"/>
        <v>28162631.37836984</v>
      </c>
    </row>
    <row r="171" spans="1:11" ht="12.75">
      <c r="A171" s="11">
        <v>314000</v>
      </c>
      <c r="B171" s="12">
        <f t="shared" si="12"/>
        <v>5.496929648073215</v>
      </c>
      <c r="C171" s="13">
        <v>60</v>
      </c>
      <c r="D171" s="12">
        <v>100</v>
      </c>
      <c r="E171" s="13">
        <v>20.17041440278869</v>
      </c>
      <c r="F171" s="13">
        <f t="shared" si="13"/>
        <v>5.4602251424590795</v>
      </c>
      <c r="G171" s="12">
        <f t="shared" si="14"/>
        <v>288552.70005533076</v>
      </c>
      <c r="H171" s="14">
        <f t="shared" si="15"/>
        <v>0.9189576434883145</v>
      </c>
      <c r="I171" s="15">
        <f t="shared" si="16"/>
        <v>-0.08104235651168545</v>
      </c>
      <c r="J171" s="40"/>
      <c r="K171" s="59">
        <f t="shared" si="17"/>
        <v>28855270.005533077</v>
      </c>
    </row>
    <row r="172" spans="1:11" ht="12.75">
      <c r="A172" s="11">
        <v>314000</v>
      </c>
      <c r="B172" s="12">
        <f t="shared" si="12"/>
        <v>5.496929648073215</v>
      </c>
      <c r="C172" s="13">
        <v>60</v>
      </c>
      <c r="D172" s="12">
        <v>100</v>
      </c>
      <c r="E172" s="13">
        <v>19.994640726351733</v>
      </c>
      <c r="F172" s="13">
        <f t="shared" si="13"/>
        <v>5.5095942235839415</v>
      </c>
      <c r="G172" s="12">
        <f t="shared" si="14"/>
        <v>323291.4533402568</v>
      </c>
      <c r="H172" s="14">
        <f t="shared" si="15"/>
        <v>1.029590615733302</v>
      </c>
      <c r="I172" s="15">
        <f t="shared" si="16"/>
        <v>0.029590615733301906</v>
      </c>
      <c r="J172" s="40"/>
      <c r="K172" s="59">
        <f t="shared" si="17"/>
        <v>32329145.33402568</v>
      </c>
    </row>
    <row r="173" spans="1:11" ht="12.75">
      <c r="A173" s="11">
        <v>314000</v>
      </c>
      <c r="B173" s="12">
        <f t="shared" si="12"/>
        <v>5.496929648073215</v>
      </c>
      <c r="C173" s="13">
        <v>60</v>
      </c>
      <c r="D173" s="12">
        <v>100</v>
      </c>
      <c r="E173" s="13">
        <v>20.653094046692527</v>
      </c>
      <c r="F173" s="13">
        <f t="shared" si="13"/>
        <v>5.324656205288021</v>
      </c>
      <c r="G173" s="12">
        <f t="shared" si="14"/>
        <v>211181.66289149344</v>
      </c>
      <c r="H173" s="14">
        <f t="shared" si="15"/>
        <v>0.6725530665334186</v>
      </c>
      <c r="I173" s="15">
        <f t="shared" si="16"/>
        <v>-0.3274469334665814</v>
      </c>
      <c r="J173" s="40"/>
      <c r="K173" s="59">
        <f t="shared" si="17"/>
        <v>21118166.289149344</v>
      </c>
    </row>
    <row r="174" spans="1:11" ht="12.75">
      <c r="A174" s="11">
        <v>314000</v>
      </c>
      <c r="B174" s="12">
        <f t="shared" si="12"/>
        <v>5.496929648073215</v>
      </c>
      <c r="C174" s="13">
        <v>60</v>
      </c>
      <c r="D174" s="12">
        <v>100</v>
      </c>
      <c r="E174" s="13">
        <v>20.439503055977625</v>
      </c>
      <c r="F174" s="13">
        <f t="shared" si="13"/>
        <v>5.384646934058638</v>
      </c>
      <c r="G174" s="12">
        <f t="shared" si="14"/>
        <v>242463.81491964063</v>
      </c>
      <c r="H174" s="14">
        <f t="shared" si="15"/>
        <v>0.7721777545211485</v>
      </c>
      <c r="I174" s="15">
        <f t="shared" si="16"/>
        <v>-0.22782224547885155</v>
      </c>
      <c r="J174" s="40"/>
      <c r="K174" s="59">
        <f t="shared" si="17"/>
        <v>24246381.491964065</v>
      </c>
    </row>
    <row r="175" spans="1:11" ht="12.75">
      <c r="A175" s="11">
        <v>314000</v>
      </c>
      <c r="B175" s="12">
        <f t="shared" si="12"/>
        <v>5.496929648073215</v>
      </c>
      <c r="C175" s="13">
        <v>60</v>
      </c>
      <c r="D175" s="12">
        <v>100</v>
      </c>
      <c r="E175" s="13">
        <v>20.44239147199125</v>
      </c>
      <c r="F175" s="13">
        <f t="shared" si="13"/>
        <v>5.383835672398817</v>
      </c>
      <c r="G175" s="12">
        <f t="shared" si="14"/>
        <v>242011.3155205561</v>
      </c>
      <c r="H175" s="14">
        <f t="shared" si="15"/>
        <v>0.7707366736323442</v>
      </c>
      <c r="I175" s="15">
        <f t="shared" si="16"/>
        <v>-0.22926332636765578</v>
      </c>
      <c r="J175" s="40"/>
      <c r="K175" s="59">
        <f t="shared" si="17"/>
        <v>24201131.55205561</v>
      </c>
    </row>
    <row r="176" spans="1:11" ht="12.75">
      <c r="A176" s="11">
        <v>314000</v>
      </c>
      <c r="B176" s="12">
        <f t="shared" si="12"/>
        <v>5.496929648073215</v>
      </c>
      <c r="C176" s="13">
        <v>60</v>
      </c>
      <c r="D176" s="12">
        <v>100</v>
      </c>
      <c r="E176" s="41">
        <v>20.290458638987964</v>
      </c>
      <c r="F176" s="13">
        <f t="shared" si="13"/>
        <v>5.426508639762957</v>
      </c>
      <c r="G176" s="12">
        <f t="shared" si="14"/>
        <v>266998.38826982985</v>
      </c>
      <c r="H176" s="14">
        <f t="shared" si="15"/>
        <v>0.8503133384389486</v>
      </c>
      <c r="I176" s="15">
        <f t="shared" si="16"/>
        <v>-0.14968666156105137</v>
      </c>
      <c r="J176" s="40"/>
      <c r="K176" s="59">
        <f t="shared" si="17"/>
        <v>26699838.826982986</v>
      </c>
    </row>
    <row r="177" spans="1:11" ht="12.75">
      <c r="A177" s="11">
        <v>314000</v>
      </c>
      <c r="B177" s="12">
        <f t="shared" si="12"/>
        <v>5.496929648073215</v>
      </c>
      <c r="C177" s="13">
        <v>60</v>
      </c>
      <c r="D177" s="12">
        <v>100</v>
      </c>
      <c r="E177" s="41">
        <v>20.179237432579207</v>
      </c>
      <c r="F177" s="13">
        <f t="shared" si="13"/>
        <v>5.4577470417427225</v>
      </c>
      <c r="G177" s="12">
        <f t="shared" si="14"/>
        <v>286910.8960032042</v>
      </c>
      <c r="H177" s="14">
        <f t="shared" si="15"/>
        <v>0.9137289681630708</v>
      </c>
      <c r="I177" s="15">
        <f t="shared" si="16"/>
        <v>-0.08627103183692919</v>
      </c>
      <c r="J177" s="40"/>
      <c r="K177" s="59">
        <f t="shared" si="17"/>
        <v>28691089.60032042</v>
      </c>
    </row>
    <row r="178" spans="1:11" ht="12.75">
      <c r="A178" s="11">
        <v>314000</v>
      </c>
      <c r="B178" s="12">
        <f t="shared" si="12"/>
        <v>5.496929648073215</v>
      </c>
      <c r="C178" s="13">
        <v>60</v>
      </c>
      <c r="D178" s="12">
        <v>100</v>
      </c>
      <c r="E178" s="41">
        <v>20.200004709905457</v>
      </c>
      <c r="F178" s="13">
        <f t="shared" si="13"/>
        <v>5.451914192252146</v>
      </c>
      <c r="G178" s="12">
        <f t="shared" si="14"/>
        <v>283083.26256470167</v>
      </c>
      <c r="H178" s="14">
        <f t="shared" si="15"/>
        <v>0.901539052753827</v>
      </c>
      <c r="I178" s="15">
        <f t="shared" si="16"/>
        <v>-0.09846094724617305</v>
      </c>
      <c r="J178" s="40"/>
      <c r="K178" s="59">
        <f t="shared" si="17"/>
        <v>28308326.256470166</v>
      </c>
    </row>
    <row r="179" spans="1:11" ht="12.75">
      <c r="A179" s="11">
        <v>314000</v>
      </c>
      <c r="B179" s="12">
        <f t="shared" si="12"/>
        <v>5.496929648073215</v>
      </c>
      <c r="C179" s="13">
        <v>60</v>
      </c>
      <c r="D179" s="12">
        <v>100</v>
      </c>
      <c r="E179" s="41">
        <v>20.70568320372821</v>
      </c>
      <c r="F179" s="13">
        <f t="shared" si="13"/>
        <v>5.309885629780863</v>
      </c>
      <c r="G179" s="12">
        <f t="shared" si="14"/>
        <v>204120.03295697508</v>
      </c>
      <c r="H179" s="14">
        <f t="shared" si="15"/>
        <v>0.6500637992260353</v>
      </c>
      <c r="I179" s="15">
        <f t="shared" si="16"/>
        <v>-0.3499362007739647</v>
      </c>
      <c r="J179" s="40"/>
      <c r="K179" s="59">
        <f t="shared" si="17"/>
        <v>20412003.295697507</v>
      </c>
    </row>
    <row r="180" spans="1:11" ht="12.75">
      <c r="A180" s="11">
        <v>314000</v>
      </c>
      <c r="B180" s="12">
        <f t="shared" si="12"/>
        <v>5.496929648073215</v>
      </c>
      <c r="C180" s="13">
        <v>60</v>
      </c>
      <c r="D180" s="12">
        <v>100</v>
      </c>
      <c r="E180" s="41">
        <v>20.704294353677685</v>
      </c>
      <c r="F180" s="13">
        <f t="shared" si="13"/>
        <v>5.310275712370046</v>
      </c>
      <c r="G180" s="12">
        <f t="shared" si="14"/>
        <v>204303.45559740203</v>
      </c>
      <c r="H180" s="14">
        <f t="shared" si="15"/>
        <v>0.6506479477624268</v>
      </c>
      <c r="I180" s="15">
        <f t="shared" si="16"/>
        <v>-0.34935205223757315</v>
      </c>
      <c r="J180" s="40"/>
      <c r="K180" s="59">
        <f t="shared" si="17"/>
        <v>20430345.559740204</v>
      </c>
    </row>
    <row r="181" spans="1:11" ht="12.75">
      <c r="A181" s="17">
        <v>314000</v>
      </c>
      <c r="B181" s="18">
        <f t="shared" si="12"/>
        <v>5.496929648073215</v>
      </c>
      <c r="C181" s="19">
        <v>60</v>
      </c>
      <c r="D181" s="18">
        <v>100</v>
      </c>
      <c r="E181" s="42">
        <v>20.552357170477293</v>
      </c>
      <c r="F181" s="19">
        <f t="shared" si="13"/>
        <v>5.352949901562382</v>
      </c>
      <c r="G181" s="18">
        <f t="shared" si="14"/>
        <v>225397.91873220287</v>
      </c>
      <c r="H181" s="20">
        <f t="shared" si="15"/>
        <v>0.7178277666630665</v>
      </c>
      <c r="I181" s="21">
        <f t="shared" si="16"/>
        <v>-0.28217223333693353</v>
      </c>
      <c r="J181" s="40"/>
      <c r="K181" s="59">
        <f t="shared" si="17"/>
        <v>22539791.873220287</v>
      </c>
    </row>
    <row r="182" spans="1:11" ht="12.75">
      <c r="A182" s="5">
        <v>31400</v>
      </c>
      <c r="B182" s="6">
        <f t="shared" si="12"/>
        <v>4.496929648073215</v>
      </c>
      <c r="C182" s="7">
        <v>100</v>
      </c>
      <c r="D182" s="6">
        <v>1000</v>
      </c>
      <c r="E182" s="7">
        <v>23.373574474761305</v>
      </c>
      <c r="F182" s="7">
        <f t="shared" si="13"/>
        <v>4.560562163026259</v>
      </c>
      <c r="G182" s="6">
        <f t="shared" si="14"/>
        <v>36354.83375524687</v>
      </c>
      <c r="H182" s="8">
        <f t="shared" si="15"/>
        <v>1.1577972533518113</v>
      </c>
      <c r="I182" s="9">
        <f t="shared" si="16"/>
        <v>0.15779725335181127</v>
      </c>
      <c r="J182" s="39">
        <f>STDEV(G182:G193)/AVERAGE(G182:G193)</f>
        <v>0.12300992032130204</v>
      </c>
      <c r="K182" s="59">
        <f t="shared" si="17"/>
        <v>36354833.75524687</v>
      </c>
    </row>
    <row r="183" spans="1:11" ht="12.75">
      <c r="A183" s="11">
        <v>31400</v>
      </c>
      <c r="B183" s="12">
        <f t="shared" si="12"/>
        <v>4.496929648073215</v>
      </c>
      <c r="C183" s="13">
        <v>100</v>
      </c>
      <c r="D183" s="12">
        <v>1000</v>
      </c>
      <c r="E183" s="13">
        <v>23.312755781686178</v>
      </c>
      <c r="F183" s="13">
        <f t="shared" si="13"/>
        <v>4.577644146251494</v>
      </c>
      <c r="G183" s="12">
        <f t="shared" si="14"/>
        <v>37813.26221001044</v>
      </c>
      <c r="H183" s="14">
        <f t="shared" si="15"/>
        <v>1.204244019427084</v>
      </c>
      <c r="I183" s="15">
        <f t="shared" si="16"/>
        <v>0.20424401942708403</v>
      </c>
      <c r="J183" s="40"/>
      <c r="K183" s="59">
        <f t="shared" si="17"/>
        <v>37813262.21001044</v>
      </c>
    </row>
    <row r="184" spans="1:11" ht="12.75">
      <c r="A184" s="11">
        <v>31400</v>
      </c>
      <c r="B184" s="12">
        <f t="shared" si="12"/>
        <v>4.496929648073215</v>
      </c>
      <c r="C184" s="13">
        <v>100</v>
      </c>
      <c r="D184" s="12">
        <v>1000</v>
      </c>
      <c r="E184" s="13">
        <v>23.212890459662518</v>
      </c>
      <c r="F184" s="13">
        <f t="shared" si="13"/>
        <v>4.605693051437333</v>
      </c>
      <c r="G184" s="12">
        <f t="shared" si="14"/>
        <v>40336.02072134112</v>
      </c>
      <c r="H184" s="14">
        <f t="shared" si="15"/>
        <v>1.2845866471764689</v>
      </c>
      <c r="I184" s="15">
        <f t="shared" si="16"/>
        <v>0.28458664717646887</v>
      </c>
      <c r="J184" s="40"/>
      <c r="K184" s="59">
        <f t="shared" si="17"/>
        <v>40336020.72134112</v>
      </c>
    </row>
    <row r="185" spans="1:11" ht="12.75">
      <c r="A185" s="11">
        <v>31400</v>
      </c>
      <c r="B185" s="12">
        <f t="shared" si="12"/>
        <v>4.496929648073215</v>
      </c>
      <c r="C185" s="13">
        <v>100</v>
      </c>
      <c r="D185" s="12">
        <v>1000</v>
      </c>
      <c r="E185" s="13">
        <v>23.644694558722918</v>
      </c>
      <c r="F185" s="13">
        <f t="shared" si="13"/>
        <v>4.484413392112425</v>
      </c>
      <c r="G185" s="12">
        <f t="shared" si="14"/>
        <v>30507.975722255924</v>
      </c>
      <c r="H185" s="14">
        <f t="shared" si="15"/>
        <v>0.9715915835113351</v>
      </c>
      <c r="I185" s="15">
        <f t="shared" si="16"/>
        <v>-0.028408416488664878</v>
      </c>
      <c r="J185" s="40"/>
      <c r="K185" s="59">
        <f t="shared" si="17"/>
        <v>30507975.722255923</v>
      </c>
    </row>
    <row r="186" spans="1:11" ht="12.75">
      <c r="A186" s="11">
        <v>31400</v>
      </c>
      <c r="B186" s="12">
        <f t="shared" si="12"/>
        <v>4.496929648073215</v>
      </c>
      <c r="C186" s="13">
        <v>100</v>
      </c>
      <c r="D186" s="12">
        <v>1000</v>
      </c>
      <c r="E186" s="13">
        <v>23.539304439086475</v>
      </c>
      <c r="F186" s="13">
        <f t="shared" si="13"/>
        <v>4.5140140323877995</v>
      </c>
      <c r="G186" s="12">
        <f t="shared" si="14"/>
        <v>32659.838464615386</v>
      </c>
      <c r="H186" s="14">
        <f t="shared" si="15"/>
        <v>1.0401222440960314</v>
      </c>
      <c r="I186" s="15">
        <f t="shared" si="16"/>
        <v>0.04012224409603138</v>
      </c>
      <c r="J186" s="40"/>
      <c r="K186" s="59">
        <f t="shared" si="17"/>
        <v>32659838.464615386</v>
      </c>
    </row>
    <row r="187" spans="1:11" ht="12.75">
      <c r="A187" s="11">
        <v>31400</v>
      </c>
      <c r="B187" s="12">
        <f t="shared" si="12"/>
        <v>4.496929648073215</v>
      </c>
      <c r="C187" s="13">
        <v>100</v>
      </c>
      <c r="D187" s="12">
        <v>1000</v>
      </c>
      <c r="E187" s="13">
        <v>23.587540346876384</v>
      </c>
      <c r="F187" s="13">
        <f t="shared" si="13"/>
        <v>4.500466142322102</v>
      </c>
      <c r="G187" s="12">
        <f t="shared" si="14"/>
        <v>31656.73657309728</v>
      </c>
      <c r="H187" s="14">
        <f t="shared" si="15"/>
        <v>1.0081763239839898</v>
      </c>
      <c r="I187" s="15">
        <f t="shared" si="16"/>
        <v>0.00817632398398982</v>
      </c>
      <c r="J187" s="40"/>
      <c r="K187" s="59">
        <f t="shared" si="17"/>
        <v>31656736.57309728</v>
      </c>
    </row>
    <row r="188" spans="1:11" ht="12.75">
      <c r="A188" s="11">
        <v>31400</v>
      </c>
      <c r="B188" s="12">
        <f t="shared" si="12"/>
        <v>4.496929648073215</v>
      </c>
      <c r="C188" s="13">
        <v>100</v>
      </c>
      <c r="D188" s="12">
        <v>1000</v>
      </c>
      <c r="E188" s="41">
        <v>23.384286466637732</v>
      </c>
      <c r="F188" s="13">
        <f t="shared" si="13"/>
        <v>4.557553514594502</v>
      </c>
      <c r="G188" s="12">
        <f t="shared" si="14"/>
        <v>36103.849869810176</v>
      </c>
      <c r="H188" s="14">
        <f t="shared" si="15"/>
        <v>1.149804135981216</v>
      </c>
      <c r="I188" s="15">
        <f t="shared" si="16"/>
        <v>0.1498041359812159</v>
      </c>
      <c r="J188" s="40"/>
      <c r="K188" s="59">
        <f t="shared" si="17"/>
        <v>36103849.86981018</v>
      </c>
    </row>
    <row r="189" spans="1:11" ht="12.75">
      <c r="A189" s="11">
        <v>31400</v>
      </c>
      <c r="B189" s="12">
        <f t="shared" si="12"/>
        <v>4.496929648073215</v>
      </c>
      <c r="C189" s="13">
        <v>100</v>
      </c>
      <c r="D189" s="12">
        <v>1000</v>
      </c>
      <c r="E189" s="41">
        <v>23.31544145369362</v>
      </c>
      <c r="F189" s="13">
        <f t="shared" si="13"/>
        <v>4.576889828756987</v>
      </c>
      <c r="G189" s="12">
        <f t="shared" si="14"/>
        <v>37747.6421065174</v>
      </c>
      <c r="H189" s="14">
        <f t="shared" si="15"/>
        <v>1.20215420721393</v>
      </c>
      <c r="I189" s="15">
        <f t="shared" si="16"/>
        <v>0.20215420721392996</v>
      </c>
      <c r="J189" s="40"/>
      <c r="K189" s="59">
        <f t="shared" si="17"/>
        <v>37747642.1065174</v>
      </c>
    </row>
    <row r="190" spans="1:11" ht="12.75">
      <c r="A190" s="11">
        <v>31400</v>
      </c>
      <c r="B190" s="12">
        <f t="shared" si="12"/>
        <v>4.496929648073215</v>
      </c>
      <c r="C190" s="13">
        <v>100</v>
      </c>
      <c r="D190" s="12">
        <v>1000</v>
      </c>
      <c r="E190" s="41">
        <v>23.40959828303985</v>
      </c>
      <c r="F190" s="13">
        <f t="shared" si="13"/>
        <v>4.550444252600873</v>
      </c>
      <c r="G190" s="12">
        <f t="shared" si="14"/>
        <v>35517.65239856629</v>
      </c>
      <c r="H190" s="14">
        <f t="shared" si="15"/>
        <v>1.1311354267059328</v>
      </c>
      <c r="I190" s="15">
        <f t="shared" si="16"/>
        <v>0.1311354267059328</v>
      </c>
      <c r="J190" s="40"/>
      <c r="K190" s="59">
        <f t="shared" si="17"/>
        <v>35517652.39856629</v>
      </c>
    </row>
    <row r="191" spans="1:11" ht="12.75">
      <c r="A191" s="11">
        <v>31400</v>
      </c>
      <c r="B191" s="12">
        <f t="shared" si="12"/>
        <v>4.496929648073215</v>
      </c>
      <c r="C191" s="13">
        <v>100</v>
      </c>
      <c r="D191" s="12">
        <v>1000</v>
      </c>
      <c r="E191" s="41">
        <v>23.78126818627297</v>
      </c>
      <c r="F191" s="13">
        <f t="shared" si="13"/>
        <v>4.446054323594828</v>
      </c>
      <c r="G191" s="12">
        <f t="shared" si="14"/>
        <v>27928.931675922184</v>
      </c>
      <c r="H191" s="14">
        <f t="shared" si="15"/>
        <v>0.8894564228000695</v>
      </c>
      <c r="I191" s="15">
        <f t="shared" si="16"/>
        <v>-0.11054357719993047</v>
      </c>
      <c r="J191" s="40"/>
      <c r="K191" s="59">
        <f t="shared" si="17"/>
        <v>27928931.675922185</v>
      </c>
    </row>
    <row r="192" spans="1:11" ht="12.75">
      <c r="A192" s="11">
        <v>31400</v>
      </c>
      <c r="B192" s="12">
        <f t="shared" si="12"/>
        <v>4.496929648073215</v>
      </c>
      <c r="C192" s="13">
        <v>100</v>
      </c>
      <c r="D192" s="12">
        <v>1000</v>
      </c>
      <c r="E192" s="41">
        <v>23.722259212661253</v>
      </c>
      <c r="F192" s="13">
        <f t="shared" si="13"/>
        <v>4.462628015767538</v>
      </c>
      <c r="G192" s="12">
        <f t="shared" si="14"/>
        <v>29015.36350391531</v>
      </c>
      <c r="H192" s="14">
        <f t="shared" si="15"/>
        <v>0.9240561625450735</v>
      </c>
      <c r="I192" s="15">
        <f t="shared" si="16"/>
        <v>-0.0759438374549265</v>
      </c>
      <c r="J192" s="40"/>
      <c r="K192" s="59">
        <f t="shared" si="17"/>
        <v>29015363.50391531</v>
      </c>
    </row>
    <row r="193" spans="1:11" ht="12.75">
      <c r="A193" s="17">
        <v>31400</v>
      </c>
      <c r="B193" s="18">
        <f t="shared" si="12"/>
        <v>4.496929648073215</v>
      </c>
      <c r="C193" s="19">
        <v>100</v>
      </c>
      <c r="D193" s="18">
        <v>1000</v>
      </c>
      <c r="E193" s="42">
        <v>23.738221768876986</v>
      </c>
      <c r="F193" s="19">
        <f t="shared" si="13"/>
        <v>4.45814465541035</v>
      </c>
      <c r="G193" s="18">
        <f t="shared" si="14"/>
        <v>28717.3694488012</v>
      </c>
      <c r="H193" s="20">
        <f t="shared" si="15"/>
        <v>0.9145659060127771</v>
      </c>
      <c r="I193" s="21">
        <f t="shared" si="16"/>
        <v>-0.0854340939872229</v>
      </c>
      <c r="J193" s="40"/>
      <c r="K193" s="59">
        <f t="shared" si="17"/>
        <v>28717369.4488012</v>
      </c>
    </row>
    <row r="194" spans="1:11" ht="12.75">
      <c r="A194" s="5">
        <v>31400</v>
      </c>
      <c r="B194" s="6">
        <f t="shared" si="12"/>
        <v>4.496929648073215</v>
      </c>
      <c r="C194" s="7">
        <v>90</v>
      </c>
      <c r="D194" s="6">
        <v>1000</v>
      </c>
      <c r="E194" s="7">
        <v>23.65033205364834</v>
      </c>
      <c r="F194" s="7">
        <f t="shared" si="13"/>
        <v>4.482830004030911</v>
      </c>
      <c r="G194" s="6">
        <f t="shared" si="14"/>
        <v>30396.94964418406</v>
      </c>
      <c r="H194" s="8">
        <f t="shared" si="15"/>
        <v>0.9680557211523586</v>
      </c>
      <c r="I194" s="9">
        <f t="shared" si="16"/>
        <v>-0.031944278847641394</v>
      </c>
      <c r="J194" s="39">
        <f>STDEV(G194:G205)/AVERAGE(G194:G205)</f>
        <v>0.11538738978846602</v>
      </c>
      <c r="K194" s="59">
        <f t="shared" si="17"/>
        <v>30396949.64418406</v>
      </c>
    </row>
    <row r="195" spans="1:11" ht="12.75">
      <c r="A195" s="11">
        <v>31400</v>
      </c>
      <c r="B195" s="12">
        <f aca="true" t="shared" si="18" ref="B195:B258">LOG10(A195)</f>
        <v>4.496929648073215</v>
      </c>
      <c r="C195" s="13">
        <v>90</v>
      </c>
      <c r="D195" s="12">
        <v>1000</v>
      </c>
      <c r="E195" s="13">
        <v>23.914655272017654</v>
      </c>
      <c r="F195" s="13">
        <f aca="true" t="shared" si="19" ref="F195:F258">(E195-39.611)/-3.5604</f>
        <v>4.408590250528689</v>
      </c>
      <c r="G195" s="12">
        <f aca="true" t="shared" si="20" ref="G195:G258">10^F195</f>
        <v>25620.65630404611</v>
      </c>
      <c r="H195" s="14">
        <f aca="true" t="shared" si="21" ref="H195:H258">G195/A195</f>
        <v>0.8159444682817233</v>
      </c>
      <c r="I195" s="15">
        <f aca="true" t="shared" si="22" ref="I195:I258">H195-1</f>
        <v>-0.1840555317182767</v>
      </c>
      <c r="J195" s="40"/>
      <c r="K195" s="59">
        <f aca="true" t="shared" si="23" ref="K195:K258">G195*D195</f>
        <v>25620656.304046113</v>
      </c>
    </row>
    <row r="196" spans="1:11" ht="12.75">
      <c r="A196" s="11">
        <v>31400</v>
      </c>
      <c r="B196" s="12">
        <f t="shared" si="18"/>
        <v>4.496929648073215</v>
      </c>
      <c r="C196" s="13">
        <v>90</v>
      </c>
      <c r="D196" s="12">
        <v>1000</v>
      </c>
      <c r="E196" s="13">
        <v>24.01571756440107</v>
      </c>
      <c r="F196" s="13">
        <f t="shared" si="19"/>
        <v>4.380205155487847</v>
      </c>
      <c r="G196" s="12">
        <f t="shared" si="20"/>
        <v>23999.663665202304</v>
      </c>
      <c r="H196" s="14">
        <f t="shared" si="21"/>
        <v>0.7643204988917931</v>
      </c>
      <c r="I196" s="15">
        <f t="shared" si="22"/>
        <v>-0.2356795011082069</v>
      </c>
      <c r="J196" s="40"/>
      <c r="K196" s="59">
        <f t="shared" si="23"/>
        <v>23999663.665202305</v>
      </c>
    </row>
    <row r="197" spans="1:11" ht="12.75">
      <c r="A197" s="11">
        <v>31400</v>
      </c>
      <c r="B197" s="12">
        <f t="shared" si="18"/>
        <v>4.496929648073215</v>
      </c>
      <c r="C197" s="13">
        <v>90</v>
      </c>
      <c r="D197" s="12">
        <v>1000</v>
      </c>
      <c r="E197" s="13">
        <v>23.561892991338148</v>
      </c>
      <c r="F197" s="13">
        <f t="shared" si="19"/>
        <v>4.5076696462930705</v>
      </c>
      <c r="G197" s="12">
        <f t="shared" si="20"/>
        <v>32186.195605142784</v>
      </c>
      <c r="H197" s="14">
        <f t="shared" si="21"/>
        <v>1.025038076596904</v>
      </c>
      <c r="I197" s="15">
        <f t="shared" si="22"/>
        <v>0.025038076596904046</v>
      </c>
      <c r="J197" s="40"/>
      <c r="K197" s="59">
        <f t="shared" si="23"/>
        <v>32186195.605142783</v>
      </c>
    </row>
    <row r="198" spans="1:11" ht="12.75">
      <c r="A198" s="11">
        <v>31400</v>
      </c>
      <c r="B198" s="12">
        <f t="shared" si="18"/>
        <v>4.496929648073215</v>
      </c>
      <c r="C198" s="13">
        <v>90</v>
      </c>
      <c r="D198" s="12">
        <v>1000</v>
      </c>
      <c r="E198" s="13">
        <v>23.56133901014055</v>
      </c>
      <c r="F198" s="13">
        <f t="shared" si="19"/>
        <v>4.507825241506417</v>
      </c>
      <c r="G198" s="12">
        <f t="shared" si="20"/>
        <v>32197.729058599354</v>
      </c>
      <c r="H198" s="14">
        <f t="shared" si="21"/>
        <v>1.0254053840318265</v>
      </c>
      <c r="I198" s="15">
        <f t="shared" si="22"/>
        <v>0.02540538403182646</v>
      </c>
      <c r="J198" s="40"/>
      <c r="K198" s="59">
        <f t="shared" si="23"/>
        <v>32197729.058599353</v>
      </c>
    </row>
    <row r="199" spans="1:11" ht="12.75">
      <c r="A199" s="11">
        <v>31400</v>
      </c>
      <c r="B199" s="12">
        <f t="shared" si="18"/>
        <v>4.496929648073215</v>
      </c>
      <c r="C199" s="13">
        <v>90</v>
      </c>
      <c r="D199" s="12">
        <v>1000</v>
      </c>
      <c r="E199" s="13">
        <v>23.62320125085992</v>
      </c>
      <c r="F199" s="13">
        <f t="shared" si="19"/>
        <v>4.490450159852847</v>
      </c>
      <c r="G199" s="12">
        <f t="shared" si="20"/>
        <v>30935.002813377687</v>
      </c>
      <c r="H199" s="14">
        <f t="shared" si="21"/>
        <v>0.9851911724005633</v>
      </c>
      <c r="I199" s="15">
        <f t="shared" si="22"/>
        <v>-0.014808827599436691</v>
      </c>
      <c r="J199" s="40"/>
      <c r="K199" s="59">
        <f t="shared" si="23"/>
        <v>30935002.813377686</v>
      </c>
    </row>
    <row r="200" spans="1:11" ht="12.75">
      <c r="A200" s="11">
        <v>31400</v>
      </c>
      <c r="B200" s="12">
        <f t="shared" si="18"/>
        <v>4.496929648073215</v>
      </c>
      <c r="C200" s="13">
        <v>90</v>
      </c>
      <c r="D200" s="12">
        <v>1000</v>
      </c>
      <c r="E200" s="41">
        <v>23.566454425405567</v>
      </c>
      <c r="F200" s="13">
        <f t="shared" si="19"/>
        <v>4.506388488539049</v>
      </c>
      <c r="G200" s="12">
        <f t="shared" si="20"/>
        <v>32091.387051106667</v>
      </c>
      <c r="H200" s="14">
        <f t="shared" si="21"/>
        <v>1.0220186958951167</v>
      </c>
      <c r="I200" s="15">
        <f t="shared" si="22"/>
        <v>0.022018695895116736</v>
      </c>
      <c r="J200" s="40"/>
      <c r="K200" s="59">
        <f t="shared" si="23"/>
        <v>32091387.051106665</v>
      </c>
    </row>
    <row r="201" spans="1:11" ht="12.75">
      <c r="A201" s="11">
        <v>31400</v>
      </c>
      <c r="B201" s="12">
        <f t="shared" si="18"/>
        <v>4.496929648073215</v>
      </c>
      <c r="C201" s="13">
        <v>90</v>
      </c>
      <c r="D201" s="12">
        <v>1000</v>
      </c>
      <c r="E201" s="41">
        <v>23.541741952107024</v>
      </c>
      <c r="F201" s="13">
        <f t="shared" si="19"/>
        <v>4.513329414642448</v>
      </c>
      <c r="G201" s="12">
        <f t="shared" si="20"/>
        <v>32608.39436043216</v>
      </c>
      <c r="H201" s="14">
        <f t="shared" si="21"/>
        <v>1.0384838968290497</v>
      </c>
      <c r="I201" s="15">
        <f t="shared" si="22"/>
        <v>0.038483896829049735</v>
      </c>
      <c r="J201" s="40"/>
      <c r="K201" s="59">
        <f t="shared" si="23"/>
        <v>32608394.360432163</v>
      </c>
    </row>
    <row r="202" spans="1:11" ht="12.75">
      <c r="A202" s="11">
        <v>31400</v>
      </c>
      <c r="B202" s="12">
        <f t="shared" si="18"/>
        <v>4.496929648073215</v>
      </c>
      <c r="C202" s="13">
        <v>90</v>
      </c>
      <c r="D202" s="12">
        <v>1000</v>
      </c>
      <c r="E202" s="41">
        <v>23.684652896114862</v>
      </c>
      <c r="F202" s="13">
        <f t="shared" si="19"/>
        <v>4.473190401046269</v>
      </c>
      <c r="G202" s="12">
        <f t="shared" si="20"/>
        <v>29729.69139174646</v>
      </c>
      <c r="H202" s="14">
        <f t="shared" si="21"/>
        <v>0.9468054583358745</v>
      </c>
      <c r="I202" s="15">
        <f t="shared" si="22"/>
        <v>-0.053194541664125516</v>
      </c>
      <c r="J202" s="40"/>
      <c r="K202" s="59">
        <f t="shared" si="23"/>
        <v>29729691.391746458</v>
      </c>
    </row>
    <row r="203" spans="1:11" ht="12.75">
      <c r="A203" s="11">
        <v>31400</v>
      </c>
      <c r="B203" s="12">
        <f t="shared" si="18"/>
        <v>4.496929648073215</v>
      </c>
      <c r="C203" s="13">
        <v>90</v>
      </c>
      <c r="D203" s="12">
        <v>1000</v>
      </c>
      <c r="E203" s="41">
        <v>23.836304943950278</v>
      </c>
      <c r="F203" s="13">
        <f t="shared" si="19"/>
        <v>4.43059629705924</v>
      </c>
      <c r="G203" s="12">
        <f t="shared" si="20"/>
        <v>26952.328859444257</v>
      </c>
      <c r="H203" s="14">
        <f t="shared" si="21"/>
        <v>0.8583544222752948</v>
      </c>
      <c r="I203" s="15">
        <f t="shared" si="22"/>
        <v>-0.1416455777247052</v>
      </c>
      <c r="J203" s="40"/>
      <c r="K203" s="59">
        <f t="shared" si="23"/>
        <v>26952328.859444257</v>
      </c>
    </row>
    <row r="204" spans="1:11" ht="12.75">
      <c r="A204" s="11">
        <v>31400</v>
      </c>
      <c r="B204" s="12">
        <f t="shared" si="18"/>
        <v>4.496929648073215</v>
      </c>
      <c r="C204" s="13">
        <v>90</v>
      </c>
      <c r="D204" s="12">
        <v>1000</v>
      </c>
      <c r="E204" s="41">
        <v>23.909884522349973</v>
      </c>
      <c r="F204" s="13">
        <f t="shared" si="19"/>
        <v>4.40993019819403</v>
      </c>
      <c r="G204" s="12">
        <f t="shared" si="20"/>
        <v>25699.826901382236</v>
      </c>
      <c r="H204" s="14">
        <f t="shared" si="21"/>
        <v>0.8184658248847846</v>
      </c>
      <c r="I204" s="15">
        <f t="shared" si="22"/>
        <v>-0.1815341751152154</v>
      </c>
      <c r="J204" s="40"/>
      <c r="K204" s="59">
        <f t="shared" si="23"/>
        <v>25699826.901382234</v>
      </c>
    </row>
    <row r="205" spans="1:11" ht="12.75">
      <c r="A205" s="17">
        <v>31400</v>
      </c>
      <c r="B205" s="18">
        <f t="shared" si="18"/>
        <v>4.496929648073215</v>
      </c>
      <c r="C205" s="19">
        <v>90</v>
      </c>
      <c r="D205" s="18">
        <v>1000</v>
      </c>
      <c r="E205" s="42">
        <v>23.99404318368447</v>
      </c>
      <c r="F205" s="19">
        <f t="shared" si="19"/>
        <v>4.386292780675071</v>
      </c>
      <c r="G205" s="18">
        <f t="shared" si="20"/>
        <v>24338.442381075132</v>
      </c>
      <c r="H205" s="20">
        <f t="shared" si="21"/>
        <v>0.7751096299705457</v>
      </c>
      <c r="I205" s="21">
        <f t="shared" si="22"/>
        <v>-0.22489037002945433</v>
      </c>
      <c r="J205" s="40"/>
      <c r="K205" s="59">
        <f t="shared" si="23"/>
        <v>24338442.381075133</v>
      </c>
    </row>
    <row r="206" spans="1:11" ht="12.75">
      <c r="A206" s="5">
        <v>31400</v>
      </c>
      <c r="B206" s="6">
        <f t="shared" si="18"/>
        <v>4.496929648073215</v>
      </c>
      <c r="C206" s="7">
        <v>80</v>
      </c>
      <c r="D206" s="6">
        <v>1000</v>
      </c>
      <c r="E206" s="7">
        <v>24.027510681815492</v>
      </c>
      <c r="F206" s="7">
        <f t="shared" si="19"/>
        <v>4.37689285422551</v>
      </c>
      <c r="G206" s="6">
        <f t="shared" si="20"/>
        <v>23817.317944272218</v>
      </c>
      <c r="H206" s="8">
        <f t="shared" si="21"/>
        <v>0.7585133103271406</v>
      </c>
      <c r="I206" s="9">
        <f t="shared" si="22"/>
        <v>-0.24148668967285936</v>
      </c>
      <c r="J206" s="39">
        <f>STDEV(G206:G217)/AVERAGE(G206:G217)</f>
        <v>0.07965440461072938</v>
      </c>
      <c r="K206" s="59">
        <f t="shared" si="23"/>
        <v>23817317.944272216</v>
      </c>
    </row>
    <row r="207" spans="1:11" ht="12.75">
      <c r="A207" s="11">
        <v>31400</v>
      </c>
      <c r="B207" s="12">
        <f t="shared" si="18"/>
        <v>4.496929648073215</v>
      </c>
      <c r="C207" s="13">
        <v>80</v>
      </c>
      <c r="D207" s="12">
        <v>1000</v>
      </c>
      <c r="E207" s="13">
        <v>23.951658304253076</v>
      </c>
      <c r="F207" s="13">
        <f t="shared" si="19"/>
        <v>4.39819730809654</v>
      </c>
      <c r="G207" s="12">
        <f t="shared" si="20"/>
        <v>25014.815733868098</v>
      </c>
      <c r="H207" s="14">
        <f t="shared" si="21"/>
        <v>0.7966501826072643</v>
      </c>
      <c r="I207" s="15">
        <f t="shared" si="22"/>
        <v>-0.20334981739273572</v>
      </c>
      <c r="J207" s="40"/>
      <c r="K207" s="59">
        <f t="shared" si="23"/>
        <v>25014815.733868096</v>
      </c>
    </row>
    <row r="208" spans="1:11" ht="12.75">
      <c r="A208" s="11">
        <v>31400</v>
      </c>
      <c r="B208" s="12">
        <f t="shared" si="18"/>
        <v>4.496929648073215</v>
      </c>
      <c r="C208" s="13">
        <v>80</v>
      </c>
      <c r="D208" s="12">
        <v>1000</v>
      </c>
      <c r="E208" s="13">
        <v>23.98786020972641</v>
      </c>
      <c r="F208" s="13">
        <f t="shared" si="19"/>
        <v>4.38802937598966</v>
      </c>
      <c r="G208" s="12">
        <f t="shared" si="20"/>
        <v>24435.95833675569</v>
      </c>
      <c r="H208" s="14">
        <f t="shared" si="21"/>
        <v>0.7782152336546398</v>
      </c>
      <c r="I208" s="15">
        <f t="shared" si="22"/>
        <v>-0.22178476634536015</v>
      </c>
      <c r="J208" s="40"/>
      <c r="K208" s="59">
        <f t="shared" si="23"/>
        <v>24435958.336755693</v>
      </c>
    </row>
    <row r="209" spans="1:11" ht="12.75">
      <c r="A209" s="11">
        <v>31400</v>
      </c>
      <c r="B209" s="12">
        <f t="shared" si="18"/>
        <v>4.496929648073215</v>
      </c>
      <c r="C209" s="13">
        <v>80</v>
      </c>
      <c r="D209" s="12">
        <v>1000</v>
      </c>
      <c r="E209" s="13">
        <v>23.966939663053296</v>
      </c>
      <c r="F209" s="13">
        <f t="shared" si="19"/>
        <v>4.393905273830666</v>
      </c>
      <c r="G209" s="12">
        <f t="shared" si="20"/>
        <v>24768.817534854807</v>
      </c>
      <c r="H209" s="14">
        <f t="shared" si="21"/>
        <v>0.7888158450590703</v>
      </c>
      <c r="I209" s="15">
        <f t="shared" si="22"/>
        <v>-0.21118415494092968</v>
      </c>
      <c r="J209" s="40"/>
      <c r="K209" s="59">
        <f t="shared" si="23"/>
        <v>24768817.534854807</v>
      </c>
    </row>
    <row r="210" spans="1:11" ht="12.75">
      <c r="A210" s="11">
        <v>31400</v>
      </c>
      <c r="B210" s="12">
        <f t="shared" si="18"/>
        <v>4.496929648073215</v>
      </c>
      <c r="C210" s="13">
        <v>80</v>
      </c>
      <c r="D210" s="12">
        <v>1000</v>
      </c>
      <c r="E210" s="13">
        <v>24.082681970118294</v>
      </c>
      <c r="F210" s="13">
        <f t="shared" si="19"/>
        <v>4.361397042433913</v>
      </c>
      <c r="G210" s="12">
        <f t="shared" si="20"/>
        <v>22982.48802149511</v>
      </c>
      <c r="H210" s="14">
        <f t="shared" si="21"/>
        <v>0.7319263701113093</v>
      </c>
      <c r="I210" s="15">
        <f t="shared" si="22"/>
        <v>-0.26807362988869066</v>
      </c>
      <c r="J210" s="40"/>
      <c r="K210" s="59">
        <f t="shared" si="23"/>
        <v>22982488.02149511</v>
      </c>
    </row>
    <row r="211" spans="1:11" ht="12.75">
      <c r="A211" s="11">
        <v>31400</v>
      </c>
      <c r="B211" s="12">
        <f t="shared" si="18"/>
        <v>4.496929648073215</v>
      </c>
      <c r="C211" s="13">
        <v>80</v>
      </c>
      <c r="D211" s="12">
        <v>1000</v>
      </c>
      <c r="E211" s="13">
        <v>24.077251862914505</v>
      </c>
      <c r="F211" s="13">
        <f t="shared" si="19"/>
        <v>4.362922182082207</v>
      </c>
      <c r="G211" s="12">
        <f t="shared" si="20"/>
        <v>23063.338973029324</v>
      </c>
      <c r="H211" s="14">
        <f t="shared" si="21"/>
        <v>0.7345012411792778</v>
      </c>
      <c r="I211" s="15">
        <f t="shared" si="22"/>
        <v>-0.26549875882072216</v>
      </c>
      <c r="J211" s="40"/>
      <c r="K211" s="59">
        <f t="shared" si="23"/>
        <v>23063338.973029323</v>
      </c>
    </row>
    <row r="212" spans="1:11" ht="12.75">
      <c r="A212" s="11">
        <v>31400</v>
      </c>
      <c r="B212" s="12">
        <f t="shared" si="18"/>
        <v>4.496929648073215</v>
      </c>
      <c r="C212" s="13">
        <v>80</v>
      </c>
      <c r="D212" s="12">
        <v>1000</v>
      </c>
      <c r="E212" s="41">
        <v>23.873914278038857</v>
      </c>
      <c r="F212" s="13">
        <f t="shared" si="19"/>
        <v>4.420033064251528</v>
      </c>
      <c r="G212" s="12">
        <f t="shared" si="20"/>
        <v>26304.68250376094</v>
      </c>
      <c r="H212" s="14">
        <f t="shared" si="21"/>
        <v>0.8377287421579918</v>
      </c>
      <c r="I212" s="15">
        <f t="shared" si="22"/>
        <v>-0.16227125784200824</v>
      </c>
      <c r="J212" s="40"/>
      <c r="K212" s="59">
        <f t="shared" si="23"/>
        <v>26304682.50376094</v>
      </c>
    </row>
    <row r="213" spans="1:11" ht="12.75">
      <c r="A213" s="11">
        <v>31400</v>
      </c>
      <c r="B213" s="12">
        <f t="shared" si="18"/>
        <v>4.496929648073215</v>
      </c>
      <c r="C213" s="13">
        <v>80</v>
      </c>
      <c r="D213" s="12">
        <v>1000</v>
      </c>
      <c r="E213" s="41">
        <v>23.864858412424404</v>
      </c>
      <c r="F213" s="13">
        <f t="shared" si="19"/>
        <v>4.422576560941353</v>
      </c>
      <c r="G213" s="12">
        <f t="shared" si="20"/>
        <v>26459.190976157548</v>
      </c>
      <c r="H213" s="14">
        <f t="shared" si="21"/>
        <v>0.8426493941451448</v>
      </c>
      <c r="I213" s="15">
        <f t="shared" si="22"/>
        <v>-0.15735060585485516</v>
      </c>
      <c r="J213" s="40"/>
      <c r="K213" s="59">
        <f t="shared" si="23"/>
        <v>26459190.97615755</v>
      </c>
    </row>
    <row r="214" spans="1:11" ht="12.75">
      <c r="A214" s="11">
        <v>31400</v>
      </c>
      <c r="B214" s="12">
        <f t="shared" si="18"/>
        <v>4.496929648073215</v>
      </c>
      <c r="C214" s="13">
        <v>80</v>
      </c>
      <c r="D214" s="12">
        <v>1000</v>
      </c>
      <c r="E214" s="41">
        <v>23.95551466315683</v>
      </c>
      <c r="F214" s="13">
        <f t="shared" si="19"/>
        <v>4.397114182912922</v>
      </c>
      <c r="G214" s="12">
        <f t="shared" si="20"/>
        <v>24952.506817204787</v>
      </c>
      <c r="H214" s="14">
        <f t="shared" si="21"/>
        <v>0.7946658222039741</v>
      </c>
      <c r="I214" s="15">
        <f t="shared" si="22"/>
        <v>-0.20533417779602592</v>
      </c>
      <c r="J214" s="40"/>
      <c r="K214" s="59">
        <f t="shared" si="23"/>
        <v>24952506.81720479</v>
      </c>
    </row>
    <row r="215" spans="1:11" ht="12.75">
      <c r="A215" s="11">
        <v>31400</v>
      </c>
      <c r="B215" s="12">
        <f t="shared" si="18"/>
        <v>4.496929648073215</v>
      </c>
      <c r="C215" s="13">
        <v>80</v>
      </c>
      <c r="D215" s="12">
        <v>1000</v>
      </c>
      <c r="E215" s="41">
        <v>24.267747696459395</v>
      </c>
      <c r="F215" s="13">
        <f t="shared" si="19"/>
        <v>4.309418128171161</v>
      </c>
      <c r="G215" s="12">
        <f t="shared" si="20"/>
        <v>20390.042367134723</v>
      </c>
      <c r="H215" s="14">
        <f t="shared" si="21"/>
        <v>0.6493644065966473</v>
      </c>
      <c r="I215" s="15">
        <f t="shared" si="22"/>
        <v>-0.3506355934033527</v>
      </c>
      <c r="J215" s="40"/>
      <c r="K215" s="59">
        <f t="shared" si="23"/>
        <v>20390042.367134724</v>
      </c>
    </row>
    <row r="216" spans="1:11" ht="12.75">
      <c r="A216" s="11">
        <v>31400</v>
      </c>
      <c r="B216" s="12">
        <f t="shared" si="18"/>
        <v>4.496929648073215</v>
      </c>
      <c r="C216" s="13">
        <v>80</v>
      </c>
      <c r="D216" s="12">
        <v>1000</v>
      </c>
      <c r="E216" s="41">
        <v>24.162513958379503</v>
      </c>
      <c r="F216" s="13">
        <f t="shared" si="19"/>
        <v>4.338974845978119</v>
      </c>
      <c r="G216" s="12">
        <f t="shared" si="20"/>
        <v>21826.034933682862</v>
      </c>
      <c r="H216" s="14">
        <f t="shared" si="21"/>
        <v>0.6950966539389447</v>
      </c>
      <c r="I216" s="15">
        <f t="shared" si="22"/>
        <v>-0.3049033460610553</v>
      </c>
      <c r="J216" s="40"/>
      <c r="K216" s="59">
        <f t="shared" si="23"/>
        <v>21826034.933682863</v>
      </c>
    </row>
    <row r="217" spans="1:11" ht="12.75">
      <c r="A217" s="17">
        <v>31400</v>
      </c>
      <c r="B217" s="18">
        <f t="shared" si="18"/>
        <v>4.496929648073215</v>
      </c>
      <c r="C217" s="19">
        <v>80</v>
      </c>
      <c r="D217" s="18">
        <v>1000</v>
      </c>
      <c r="E217" s="42">
        <v>24.185686011408734</v>
      </c>
      <c r="F217" s="19">
        <f t="shared" si="19"/>
        <v>4.332466573584783</v>
      </c>
      <c r="G217" s="18">
        <f t="shared" si="20"/>
        <v>21501.39182853346</v>
      </c>
      <c r="H217" s="20">
        <f t="shared" si="21"/>
        <v>0.6847577015456515</v>
      </c>
      <c r="I217" s="21">
        <f t="shared" si="22"/>
        <v>-0.3152422984543485</v>
      </c>
      <c r="J217" s="40"/>
      <c r="K217" s="59">
        <f t="shared" si="23"/>
        <v>21501391.82853346</v>
      </c>
    </row>
    <row r="218" spans="1:11" ht="12.75">
      <c r="A218" s="5">
        <v>31400</v>
      </c>
      <c r="B218" s="6">
        <f t="shared" si="18"/>
        <v>4.496929648073215</v>
      </c>
      <c r="C218" s="7">
        <v>70</v>
      </c>
      <c r="D218" s="6">
        <v>1000</v>
      </c>
      <c r="E218" s="7">
        <v>23.998747856255992</v>
      </c>
      <c r="F218" s="7">
        <f t="shared" si="19"/>
        <v>4.384971391906529</v>
      </c>
      <c r="G218" s="6">
        <f t="shared" si="20"/>
        <v>24264.50253304771</v>
      </c>
      <c r="H218" s="8">
        <f t="shared" si="21"/>
        <v>0.772754857740373</v>
      </c>
      <c r="I218" s="9">
        <f t="shared" si="22"/>
        <v>-0.227245142259627</v>
      </c>
      <c r="J218" s="39">
        <f>STDEV(G218:G229)/AVERAGE(G218:G229)</f>
        <v>0.08355733372348685</v>
      </c>
      <c r="K218" s="59">
        <f t="shared" si="23"/>
        <v>24264502.53304771</v>
      </c>
    </row>
    <row r="219" spans="1:11" ht="12.75">
      <c r="A219" s="11">
        <v>31400</v>
      </c>
      <c r="B219" s="12">
        <f t="shared" si="18"/>
        <v>4.496929648073215</v>
      </c>
      <c r="C219" s="13">
        <v>70</v>
      </c>
      <c r="D219" s="12">
        <v>1000</v>
      </c>
      <c r="E219" s="13">
        <v>23.943246377729725</v>
      </c>
      <c r="F219" s="13">
        <f t="shared" si="19"/>
        <v>4.4005599433407125</v>
      </c>
      <c r="G219" s="12">
        <f t="shared" si="20"/>
        <v>25151.271385638895</v>
      </c>
      <c r="H219" s="14">
        <f t="shared" si="21"/>
        <v>0.8009959040012387</v>
      </c>
      <c r="I219" s="15">
        <f t="shared" si="22"/>
        <v>-0.19900409599876134</v>
      </c>
      <c r="J219" s="40"/>
      <c r="K219" s="59">
        <f t="shared" si="23"/>
        <v>25151271.385638896</v>
      </c>
    </row>
    <row r="220" spans="1:11" ht="12.75">
      <c r="A220" s="11">
        <v>31400</v>
      </c>
      <c r="B220" s="12">
        <f t="shared" si="18"/>
        <v>4.496929648073215</v>
      </c>
      <c r="C220" s="13">
        <v>70</v>
      </c>
      <c r="D220" s="12">
        <v>1000</v>
      </c>
      <c r="E220" s="13">
        <v>23.78256110079717</v>
      </c>
      <c r="F220" s="13">
        <f t="shared" si="19"/>
        <v>4.445691186159652</v>
      </c>
      <c r="G220" s="12">
        <f t="shared" si="20"/>
        <v>27905.588524991625</v>
      </c>
      <c r="H220" s="14">
        <f t="shared" si="21"/>
        <v>0.8887130103500518</v>
      </c>
      <c r="I220" s="15">
        <f t="shared" si="22"/>
        <v>-0.11128698964994821</v>
      </c>
      <c r="J220" s="40"/>
      <c r="K220" s="59">
        <f t="shared" si="23"/>
        <v>27905588.524991624</v>
      </c>
    </row>
    <row r="221" spans="1:11" ht="12.75">
      <c r="A221" s="11">
        <v>31400</v>
      </c>
      <c r="B221" s="12">
        <f t="shared" si="18"/>
        <v>4.496929648073215</v>
      </c>
      <c r="C221" s="13">
        <v>70</v>
      </c>
      <c r="D221" s="12">
        <v>1000</v>
      </c>
      <c r="E221" s="13">
        <v>24.018263534550197</v>
      </c>
      <c r="F221" s="13">
        <f t="shared" si="19"/>
        <v>4.379490075679643</v>
      </c>
      <c r="G221" s="12">
        <f t="shared" si="20"/>
        <v>23960.17996294023</v>
      </c>
      <c r="H221" s="14">
        <f t="shared" si="21"/>
        <v>0.7630630561445934</v>
      </c>
      <c r="I221" s="15">
        <f t="shared" si="22"/>
        <v>-0.23693694385540665</v>
      </c>
      <c r="J221" s="40"/>
      <c r="K221" s="59">
        <f t="shared" si="23"/>
        <v>23960179.96294023</v>
      </c>
    </row>
    <row r="222" spans="1:11" ht="12.75">
      <c r="A222" s="11">
        <v>31400</v>
      </c>
      <c r="B222" s="12">
        <f t="shared" si="18"/>
        <v>4.496929648073215</v>
      </c>
      <c r="C222" s="13">
        <v>70</v>
      </c>
      <c r="D222" s="12">
        <v>1000</v>
      </c>
      <c r="E222" s="13">
        <v>23.895182631808837</v>
      </c>
      <c r="F222" s="13">
        <f t="shared" si="19"/>
        <v>4.414059478763948</v>
      </c>
      <c r="G222" s="12">
        <f t="shared" si="20"/>
        <v>25945.3467206358</v>
      </c>
      <c r="H222" s="14">
        <f t="shared" si="21"/>
        <v>0.8262849274087835</v>
      </c>
      <c r="I222" s="15">
        <f t="shared" si="22"/>
        <v>-0.17371507259121655</v>
      </c>
      <c r="J222" s="40"/>
      <c r="K222" s="59">
        <f t="shared" si="23"/>
        <v>25945346.7206358</v>
      </c>
    </row>
    <row r="223" spans="1:11" ht="12.75">
      <c r="A223" s="11">
        <v>31400</v>
      </c>
      <c r="B223" s="12">
        <f t="shared" si="18"/>
        <v>4.496929648073215</v>
      </c>
      <c r="C223" s="13">
        <v>70</v>
      </c>
      <c r="D223" s="12">
        <v>1000</v>
      </c>
      <c r="E223" s="13">
        <v>23.924967857590435</v>
      </c>
      <c r="F223" s="13">
        <f t="shared" si="19"/>
        <v>4.405693782274341</v>
      </c>
      <c r="G223" s="12">
        <f t="shared" si="20"/>
        <v>25450.3513494171</v>
      </c>
      <c r="H223" s="14">
        <f t="shared" si="21"/>
        <v>0.8105207436120095</v>
      </c>
      <c r="I223" s="15">
        <f t="shared" si="22"/>
        <v>-0.18947925638799046</v>
      </c>
      <c r="J223" s="40"/>
      <c r="K223" s="59">
        <f t="shared" si="23"/>
        <v>25450351.349417098</v>
      </c>
    </row>
    <row r="224" spans="1:11" ht="12.75">
      <c r="A224" s="11">
        <v>31400</v>
      </c>
      <c r="B224" s="12">
        <f t="shared" si="18"/>
        <v>4.496929648073215</v>
      </c>
      <c r="C224" s="13">
        <v>70</v>
      </c>
      <c r="D224" s="12">
        <v>1000</v>
      </c>
      <c r="E224" s="41">
        <v>24.122758340972094</v>
      </c>
      <c r="F224" s="13">
        <f t="shared" si="19"/>
        <v>4.350140899625857</v>
      </c>
      <c r="G224" s="12">
        <f t="shared" si="20"/>
        <v>22394.47572263262</v>
      </c>
      <c r="H224" s="14">
        <f t="shared" si="21"/>
        <v>0.7131998637781088</v>
      </c>
      <c r="I224" s="15">
        <f t="shared" si="22"/>
        <v>-0.28680013622189116</v>
      </c>
      <c r="J224" s="40"/>
      <c r="K224" s="59">
        <f t="shared" si="23"/>
        <v>22394475.722632617</v>
      </c>
    </row>
    <row r="225" spans="1:11" ht="12.75">
      <c r="A225" s="11">
        <v>31400</v>
      </c>
      <c r="B225" s="12">
        <f t="shared" si="18"/>
        <v>4.496929648073215</v>
      </c>
      <c r="C225" s="13">
        <v>70</v>
      </c>
      <c r="D225" s="12">
        <v>1000</v>
      </c>
      <c r="E225" s="41">
        <v>24.1862898160755</v>
      </c>
      <c r="F225" s="13">
        <f t="shared" si="19"/>
        <v>4.3322969845872645</v>
      </c>
      <c r="G225" s="12">
        <f t="shared" si="20"/>
        <v>21492.99732254013</v>
      </c>
      <c r="H225" s="14">
        <f t="shared" si="21"/>
        <v>0.68449036059045</v>
      </c>
      <c r="I225" s="15">
        <f t="shared" si="22"/>
        <v>-0.31550963940955</v>
      </c>
      <c r="J225" s="40"/>
      <c r="K225" s="59">
        <f t="shared" si="23"/>
        <v>21492997.32254013</v>
      </c>
    </row>
    <row r="226" spans="1:11" ht="12.75">
      <c r="A226" s="11">
        <v>31400</v>
      </c>
      <c r="B226" s="12">
        <f t="shared" si="18"/>
        <v>4.496929648073215</v>
      </c>
      <c r="C226" s="13">
        <v>70</v>
      </c>
      <c r="D226" s="12">
        <v>1000</v>
      </c>
      <c r="E226" s="41">
        <v>24.10593642023331</v>
      </c>
      <c r="F226" s="13">
        <f t="shared" si="19"/>
        <v>4.354865627392059</v>
      </c>
      <c r="G226" s="12">
        <f t="shared" si="20"/>
        <v>22639.437251487197</v>
      </c>
      <c r="H226" s="14">
        <f t="shared" si="21"/>
        <v>0.7210011863530955</v>
      </c>
      <c r="I226" s="15">
        <f t="shared" si="22"/>
        <v>-0.2789988136469045</v>
      </c>
      <c r="J226" s="40"/>
      <c r="K226" s="59">
        <f t="shared" si="23"/>
        <v>22639437.2514872</v>
      </c>
    </row>
    <row r="227" spans="1:11" ht="12.75">
      <c r="A227" s="11">
        <v>31400</v>
      </c>
      <c r="B227" s="12">
        <f t="shared" si="18"/>
        <v>4.496929648073215</v>
      </c>
      <c r="C227" s="13">
        <v>70</v>
      </c>
      <c r="D227" s="12">
        <v>1000</v>
      </c>
      <c r="E227" s="41">
        <v>24.218159307006264</v>
      </c>
      <c r="F227" s="13">
        <f t="shared" si="19"/>
        <v>4.3233458861346294</v>
      </c>
      <c r="G227" s="12">
        <f t="shared" si="20"/>
        <v>21054.546241735436</v>
      </c>
      <c r="H227" s="14">
        <f t="shared" si="21"/>
        <v>0.67052695037374</v>
      </c>
      <c r="I227" s="15">
        <f t="shared" si="22"/>
        <v>-0.32947304962626</v>
      </c>
      <c r="J227" s="40"/>
      <c r="K227" s="59">
        <f t="shared" si="23"/>
        <v>21054546.241735436</v>
      </c>
    </row>
    <row r="228" spans="1:11" ht="12.75">
      <c r="A228" s="11">
        <v>31400</v>
      </c>
      <c r="B228" s="12">
        <f t="shared" si="18"/>
        <v>4.496929648073215</v>
      </c>
      <c r="C228" s="13">
        <v>70</v>
      </c>
      <c r="D228" s="12">
        <v>1000</v>
      </c>
      <c r="E228" s="41">
        <v>24.08960960605196</v>
      </c>
      <c r="F228" s="13">
        <f t="shared" si="19"/>
        <v>4.3594512959072125</v>
      </c>
      <c r="G228" s="12">
        <f t="shared" si="20"/>
        <v>22879.75111490531</v>
      </c>
      <c r="H228" s="14">
        <f t="shared" si="21"/>
        <v>0.7286544941052646</v>
      </c>
      <c r="I228" s="15">
        <f t="shared" si="22"/>
        <v>-0.2713455058947354</v>
      </c>
      <c r="J228" s="40"/>
      <c r="K228" s="59">
        <f t="shared" si="23"/>
        <v>22879751.11490531</v>
      </c>
    </row>
    <row r="229" spans="1:11" ht="12.75">
      <c r="A229" s="17">
        <v>31400</v>
      </c>
      <c r="B229" s="18">
        <f t="shared" si="18"/>
        <v>4.496929648073215</v>
      </c>
      <c r="C229" s="19">
        <v>70</v>
      </c>
      <c r="D229" s="18">
        <v>1000</v>
      </c>
      <c r="E229" s="42">
        <v>24.073411749464363</v>
      </c>
      <c r="F229" s="19">
        <f t="shared" si="19"/>
        <v>4.364000744448836</v>
      </c>
      <c r="G229" s="18">
        <f t="shared" si="20"/>
        <v>23120.687534205546</v>
      </c>
      <c r="H229" s="20">
        <f t="shared" si="21"/>
        <v>0.7363276284778837</v>
      </c>
      <c r="I229" s="21">
        <f t="shared" si="22"/>
        <v>-0.2636723715221163</v>
      </c>
      <c r="J229" s="40"/>
      <c r="K229" s="59">
        <f t="shared" si="23"/>
        <v>23120687.534205545</v>
      </c>
    </row>
    <row r="230" spans="1:11" ht="12.75">
      <c r="A230" s="5">
        <v>31400</v>
      </c>
      <c r="B230" s="6">
        <f t="shared" si="18"/>
        <v>4.496929648073215</v>
      </c>
      <c r="C230" s="7">
        <v>60</v>
      </c>
      <c r="D230" s="6">
        <v>1000</v>
      </c>
      <c r="E230" s="7">
        <v>24.241032284580307</v>
      </c>
      <c r="F230" s="7">
        <f t="shared" si="19"/>
        <v>4.316921614262355</v>
      </c>
      <c r="G230" s="6">
        <f t="shared" si="20"/>
        <v>20745.390504595565</v>
      </c>
      <c r="H230" s="8">
        <f t="shared" si="21"/>
        <v>0.6606812262610052</v>
      </c>
      <c r="I230" s="9">
        <f t="shared" si="22"/>
        <v>-0.33931877373899477</v>
      </c>
      <c r="J230" s="39">
        <f>STDEV(G230:G241)/AVERAGE(G230:G241)</f>
        <v>0.08429490525427447</v>
      </c>
      <c r="K230" s="59">
        <f t="shared" si="23"/>
        <v>20745390.504595567</v>
      </c>
    </row>
    <row r="231" spans="1:11" ht="12.75">
      <c r="A231" s="11">
        <v>31400</v>
      </c>
      <c r="B231" s="12">
        <f t="shared" si="18"/>
        <v>4.496929648073215</v>
      </c>
      <c r="C231" s="13">
        <v>60</v>
      </c>
      <c r="D231" s="12">
        <v>1000</v>
      </c>
      <c r="E231" s="13">
        <v>23.98886632906728</v>
      </c>
      <c r="F231" s="13">
        <f t="shared" si="19"/>
        <v>4.387746789948522</v>
      </c>
      <c r="G231" s="12">
        <f t="shared" si="20"/>
        <v>24420.063558096022</v>
      </c>
      <c r="H231" s="14">
        <f t="shared" si="21"/>
        <v>0.7777090305126122</v>
      </c>
      <c r="I231" s="15">
        <f t="shared" si="22"/>
        <v>-0.2222909694873878</v>
      </c>
      <c r="J231" s="40"/>
      <c r="K231" s="59">
        <f t="shared" si="23"/>
        <v>24420063.55809602</v>
      </c>
    </row>
    <row r="232" spans="1:11" ht="12.75">
      <c r="A232" s="11">
        <v>31400</v>
      </c>
      <c r="B232" s="12">
        <f t="shared" si="18"/>
        <v>4.496929648073215</v>
      </c>
      <c r="C232" s="13">
        <v>60</v>
      </c>
      <c r="D232" s="12">
        <v>1000</v>
      </c>
      <c r="E232" s="13">
        <v>23.904145292609257</v>
      </c>
      <c r="F232" s="13">
        <f t="shared" si="19"/>
        <v>4.411542160260291</v>
      </c>
      <c r="G232" s="12">
        <f t="shared" si="20"/>
        <v>25795.39367730053</v>
      </c>
      <c r="H232" s="14">
        <f t="shared" si="21"/>
        <v>0.8215093527802716</v>
      </c>
      <c r="I232" s="15">
        <f t="shared" si="22"/>
        <v>-0.1784906472197284</v>
      </c>
      <c r="J232" s="40"/>
      <c r="K232" s="59">
        <f t="shared" si="23"/>
        <v>25795393.67730053</v>
      </c>
    </row>
    <row r="233" spans="1:11" ht="12.75">
      <c r="A233" s="11">
        <v>31400</v>
      </c>
      <c r="B233" s="12">
        <f t="shared" si="18"/>
        <v>4.496929648073215</v>
      </c>
      <c r="C233" s="13">
        <v>60</v>
      </c>
      <c r="D233" s="12">
        <v>1000</v>
      </c>
      <c r="E233" s="13">
        <v>24.211800254730335</v>
      </c>
      <c r="F233" s="13">
        <f t="shared" si="19"/>
        <v>4.325131936094164</v>
      </c>
      <c r="G233" s="12">
        <f t="shared" si="20"/>
        <v>21141.31202840531</v>
      </c>
      <c r="H233" s="14">
        <f t="shared" si="21"/>
        <v>0.6732901919874303</v>
      </c>
      <c r="I233" s="15">
        <f t="shared" si="22"/>
        <v>-0.32670980801256966</v>
      </c>
      <c r="J233" s="40"/>
      <c r="K233" s="59">
        <f t="shared" si="23"/>
        <v>21141312.028405312</v>
      </c>
    </row>
    <row r="234" spans="1:11" ht="12.75">
      <c r="A234" s="11">
        <v>31400</v>
      </c>
      <c r="B234" s="12">
        <f t="shared" si="18"/>
        <v>4.496929648073215</v>
      </c>
      <c r="C234" s="13">
        <v>60</v>
      </c>
      <c r="D234" s="12">
        <v>1000</v>
      </c>
      <c r="E234" s="13">
        <v>24.147822172678755</v>
      </c>
      <c r="F234" s="13">
        <f t="shared" si="19"/>
        <v>4.343101288428615</v>
      </c>
      <c r="G234" s="12">
        <f t="shared" si="20"/>
        <v>22034.403009929294</v>
      </c>
      <c r="H234" s="14">
        <f t="shared" si="21"/>
        <v>0.7017325799340539</v>
      </c>
      <c r="I234" s="15">
        <f t="shared" si="22"/>
        <v>-0.2982674200659461</v>
      </c>
      <c r="J234" s="40"/>
      <c r="K234" s="59">
        <f t="shared" si="23"/>
        <v>22034403.009929296</v>
      </c>
    </row>
    <row r="235" spans="1:11" ht="12.75">
      <c r="A235" s="11">
        <v>31400</v>
      </c>
      <c r="B235" s="12">
        <f t="shared" si="18"/>
        <v>4.496929648073215</v>
      </c>
      <c r="C235" s="13">
        <v>60</v>
      </c>
      <c r="D235" s="12">
        <v>1000</v>
      </c>
      <c r="E235" s="13">
        <v>24.107007276407973</v>
      </c>
      <c r="F235" s="13">
        <f t="shared" si="19"/>
        <v>4.354564858890019</v>
      </c>
      <c r="G235" s="12">
        <f t="shared" si="20"/>
        <v>22623.763848743638</v>
      </c>
      <c r="H235" s="14">
        <f t="shared" si="21"/>
        <v>0.7205020333994789</v>
      </c>
      <c r="I235" s="15">
        <f t="shared" si="22"/>
        <v>-0.27949796660052106</v>
      </c>
      <c r="J235" s="40"/>
      <c r="K235" s="59">
        <f t="shared" si="23"/>
        <v>22623763.848743636</v>
      </c>
    </row>
    <row r="236" spans="1:11" ht="12.75">
      <c r="A236" s="11">
        <v>31400</v>
      </c>
      <c r="B236" s="12">
        <f t="shared" si="18"/>
        <v>4.496929648073215</v>
      </c>
      <c r="C236" s="13">
        <v>60</v>
      </c>
      <c r="D236" s="12">
        <v>1000</v>
      </c>
      <c r="E236" s="41">
        <v>24.080260198295754</v>
      </c>
      <c r="F236" s="13">
        <f t="shared" si="19"/>
        <v>4.362077238991193</v>
      </c>
      <c r="G236" s="12">
        <f t="shared" si="20"/>
        <v>23018.511637390653</v>
      </c>
      <c r="H236" s="14">
        <f t="shared" si="21"/>
        <v>0.73307361902518</v>
      </c>
      <c r="I236" s="15">
        <f t="shared" si="22"/>
        <v>-0.26692638097482</v>
      </c>
      <c r="J236" s="40"/>
      <c r="K236" s="59">
        <f t="shared" si="23"/>
        <v>23018511.637390655</v>
      </c>
    </row>
    <row r="237" spans="1:11" ht="12.75">
      <c r="A237" s="11">
        <v>31400</v>
      </c>
      <c r="B237" s="12">
        <f t="shared" si="18"/>
        <v>4.496929648073215</v>
      </c>
      <c r="C237" s="13">
        <v>60</v>
      </c>
      <c r="D237" s="12">
        <v>1000</v>
      </c>
      <c r="E237" s="41">
        <v>23.966068636780435</v>
      </c>
      <c r="F237" s="13">
        <f t="shared" si="19"/>
        <v>4.394149916644074</v>
      </c>
      <c r="G237" s="12">
        <f t="shared" si="20"/>
        <v>24782.77401018318</v>
      </c>
      <c r="H237" s="14">
        <f t="shared" si="21"/>
        <v>0.7892603187956427</v>
      </c>
      <c r="I237" s="15">
        <f t="shared" si="22"/>
        <v>-0.21073968120435727</v>
      </c>
      <c r="J237" s="40"/>
      <c r="K237" s="59">
        <f t="shared" si="23"/>
        <v>24782774.01018318</v>
      </c>
    </row>
    <row r="238" spans="1:11" ht="12.75">
      <c r="A238" s="11">
        <v>31400</v>
      </c>
      <c r="B238" s="12">
        <f t="shared" si="18"/>
        <v>4.496929648073215</v>
      </c>
      <c r="C238" s="13">
        <v>60</v>
      </c>
      <c r="D238" s="12">
        <v>1000</v>
      </c>
      <c r="E238" s="41">
        <v>23.915098749595415</v>
      </c>
      <c r="F238" s="13">
        <f t="shared" si="19"/>
        <v>4.408465692170706</v>
      </c>
      <c r="G238" s="12">
        <f t="shared" si="20"/>
        <v>25613.30919414999</v>
      </c>
      <c r="H238" s="14">
        <f t="shared" si="21"/>
        <v>0.8157104838901271</v>
      </c>
      <c r="I238" s="15">
        <f t="shared" si="22"/>
        <v>-0.18428951610987288</v>
      </c>
      <c r="J238" s="40"/>
      <c r="K238" s="59">
        <f t="shared" si="23"/>
        <v>25613309.194149993</v>
      </c>
    </row>
    <row r="239" spans="1:11" ht="12.75">
      <c r="A239" s="11">
        <v>31400</v>
      </c>
      <c r="B239" s="12">
        <f t="shared" si="18"/>
        <v>4.496929648073215</v>
      </c>
      <c r="C239" s="13">
        <v>60</v>
      </c>
      <c r="D239" s="12">
        <v>1000</v>
      </c>
      <c r="E239" s="41">
        <v>24.048590959023446</v>
      </c>
      <c r="F239" s="13">
        <f t="shared" si="19"/>
        <v>4.370972093297537</v>
      </c>
      <c r="G239" s="12">
        <f t="shared" si="20"/>
        <v>23494.818440339448</v>
      </c>
      <c r="H239" s="14">
        <f t="shared" si="21"/>
        <v>0.7482426254885175</v>
      </c>
      <c r="I239" s="15">
        <f t="shared" si="22"/>
        <v>-0.2517573745114825</v>
      </c>
      <c r="J239" s="40"/>
      <c r="K239" s="59">
        <f t="shared" si="23"/>
        <v>23494818.44033945</v>
      </c>
    </row>
    <row r="240" spans="1:11" ht="12.75">
      <c r="A240" s="11">
        <v>31400</v>
      </c>
      <c r="B240" s="12">
        <f t="shared" si="18"/>
        <v>4.496929648073215</v>
      </c>
      <c r="C240" s="13">
        <v>60</v>
      </c>
      <c r="D240" s="12">
        <v>1000</v>
      </c>
      <c r="E240" s="41">
        <v>23.998094523920507</v>
      </c>
      <c r="F240" s="13">
        <f t="shared" si="19"/>
        <v>4.385154891607542</v>
      </c>
      <c r="G240" s="12">
        <f t="shared" si="20"/>
        <v>24274.757026087726</v>
      </c>
      <c r="H240" s="14">
        <f t="shared" si="21"/>
        <v>0.7730814339518384</v>
      </c>
      <c r="I240" s="15">
        <f t="shared" si="22"/>
        <v>-0.22691856604816163</v>
      </c>
      <c r="J240" s="40"/>
      <c r="K240" s="59">
        <f t="shared" si="23"/>
        <v>24274757.026087724</v>
      </c>
    </row>
    <row r="241" spans="1:11" ht="12.75">
      <c r="A241" s="17">
        <v>31400</v>
      </c>
      <c r="B241" s="18">
        <f t="shared" si="18"/>
        <v>4.496929648073215</v>
      </c>
      <c r="C241" s="19">
        <v>60</v>
      </c>
      <c r="D241" s="18">
        <v>1000</v>
      </c>
      <c r="E241" s="42">
        <v>23.804502045638046</v>
      </c>
      <c r="F241" s="19">
        <f t="shared" si="19"/>
        <v>4.439528691821692</v>
      </c>
      <c r="G241" s="18">
        <f t="shared" si="20"/>
        <v>27512.41360739891</v>
      </c>
      <c r="H241" s="20">
        <f t="shared" si="21"/>
        <v>0.876191516159201</v>
      </c>
      <c r="I241" s="21">
        <f t="shared" si="22"/>
        <v>-0.12380848384079901</v>
      </c>
      <c r="J241" s="40"/>
      <c r="K241" s="59">
        <f t="shared" si="23"/>
        <v>27512413.60739891</v>
      </c>
    </row>
    <row r="242" spans="1:11" ht="12.75">
      <c r="A242" s="5">
        <v>3140</v>
      </c>
      <c r="B242" s="6">
        <f t="shared" si="18"/>
        <v>3.496929648073215</v>
      </c>
      <c r="C242" s="7">
        <v>100</v>
      </c>
      <c r="D242" s="6">
        <v>10000</v>
      </c>
      <c r="E242" s="7">
        <v>27.114953063134436</v>
      </c>
      <c r="F242" s="7">
        <f t="shared" si="19"/>
        <v>3.5097311922440064</v>
      </c>
      <c r="G242" s="6">
        <f t="shared" si="20"/>
        <v>3233.934297236485</v>
      </c>
      <c r="H242" s="8">
        <f t="shared" si="21"/>
        <v>1.0299153812855046</v>
      </c>
      <c r="I242" s="9">
        <f t="shared" si="22"/>
        <v>0.02991538128550464</v>
      </c>
      <c r="J242" s="39">
        <f>STDEV(G242:G253)/AVERAGE(G242:G253)</f>
        <v>0.12878380017517652</v>
      </c>
      <c r="K242" s="59">
        <f t="shared" si="23"/>
        <v>32339342.972364847</v>
      </c>
    </row>
    <row r="243" spans="1:11" ht="12.75">
      <c r="A243" s="11">
        <v>3140</v>
      </c>
      <c r="B243" s="12">
        <f t="shared" si="18"/>
        <v>3.496929648073215</v>
      </c>
      <c r="C243" s="13">
        <v>100</v>
      </c>
      <c r="D243" s="12">
        <v>10000</v>
      </c>
      <c r="E243" s="13">
        <v>27.1675303551083</v>
      </c>
      <c r="F243" s="13">
        <f t="shared" si="19"/>
        <v>3.4949639492449434</v>
      </c>
      <c r="G243" s="12">
        <f t="shared" si="20"/>
        <v>3125.819882260872</v>
      </c>
      <c r="H243" s="14">
        <f t="shared" si="21"/>
        <v>0.9954840389365834</v>
      </c>
      <c r="I243" s="15">
        <f t="shared" si="22"/>
        <v>-0.0045159610634165626</v>
      </c>
      <c r="J243" s="40"/>
      <c r="K243" s="59">
        <f t="shared" si="23"/>
        <v>31258198.82260872</v>
      </c>
    </row>
    <row r="244" spans="1:11" ht="12.75">
      <c r="A244" s="11">
        <v>3140</v>
      </c>
      <c r="B244" s="12">
        <f t="shared" si="18"/>
        <v>3.496929648073215</v>
      </c>
      <c r="C244" s="13">
        <v>100</v>
      </c>
      <c r="D244" s="12">
        <v>10000</v>
      </c>
      <c r="E244" s="13">
        <v>27.214221710877784</v>
      </c>
      <c r="F244" s="13">
        <f t="shared" si="19"/>
        <v>3.4818498733631653</v>
      </c>
      <c r="G244" s="12">
        <f t="shared" si="20"/>
        <v>3032.8426118887774</v>
      </c>
      <c r="H244" s="14">
        <f t="shared" si="21"/>
        <v>0.9658734432766807</v>
      </c>
      <c r="I244" s="15">
        <f t="shared" si="22"/>
        <v>-0.03412655672331932</v>
      </c>
      <c r="J244" s="40"/>
      <c r="K244" s="59">
        <f t="shared" si="23"/>
        <v>30328426.118887775</v>
      </c>
    </row>
    <row r="245" spans="1:11" ht="12.75">
      <c r="A245" s="11">
        <v>3140</v>
      </c>
      <c r="B245" s="12">
        <f t="shared" si="18"/>
        <v>3.496929648073215</v>
      </c>
      <c r="C245" s="13">
        <v>100</v>
      </c>
      <c r="D245" s="12">
        <v>10000</v>
      </c>
      <c r="E245" s="13">
        <v>26.874895018783647</v>
      </c>
      <c r="F245" s="13">
        <f t="shared" si="19"/>
        <v>3.5771556513920766</v>
      </c>
      <c r="G245" s="12">
        <f t="shared" si="20"/>
        <v>3777.075372684402</v>
      </c>
      <c r="H245" s="14">
        <f t="shared" si="21"/>
        <v>1.202890246077835</v>
      </c>
      <c r="I245" s="15">
        <f t="shared" si="22"/>
        <v>0.202890246077835</v>
      </c>
      <c r="J245" s="40"/>
      <c r="K245" s="59">
        <f t="shared" si="23"/>
        <v>37770753.72684402</v>
      </c>
    </row>
    <row r="246" spans="1:11" ht="12.75">
      <c r="A246" s="11">
        <v>3140</v>
      </c>
      <c r="B246" s="12">
        <f t="shared" si="18"/>
        <v>3.496929648073215</v>
      </c>
      <c r="C246" s="13">
        <v>100</v>
      </c>
      <c r="D246" s="12">
        <v>10000</v>
      </c>
      <c r="E246" s="13">
        <v>26.81475364591656</v>
      </c>
      <c r="F246" s="13">
        <f t="shared" si="19"/>
        <v>3.594047397506863</v>
      </c>
      <c r="G246" s="12">
        <f t="shared" si="20"/>
        <v>3926.8778974698876</v>
      </c>
      <c r="H246" s="14">
        <f t="shared" si="21"/>
        <v>1.2505980565190724</v>
      </c>
      <c r="I246" s="15">
        <f t="shared" si="22"/>
        <v>0.2505980565190724</v>
      </c>
      <c r="J246" s="40"/>
      <c r="K246" s="59">
        <f t="shared" si="23"/>
        <v>39268778.97469888</v>
      </c>
    </row>
    <row r="247" spans="1:11" ht="12.75">
      <c r="A247" s="11">
        <v>3140</v>
      </c>
      <c r="B247" s="12">
        <f t="shared" si="18"/>
        <v>3.496929648073215</v>
      </c>
      <c r="C247" s="13">
        <v>100</v>
      </c>
      <c r="D247" s="12">
        <v>10000</v>
      </c>
      <c r="E247" s="13">
        <v>26.732455096643832</v>
      </c>
      <c r="F247" s="13">
        <f t="shared" si="19"/>
        <v>3.617162370339334</v>
      </c>
      <c r="G247" s="12">
        <f t="shared" si="20"/>
        <v>4141.544864466594</v>
      </c>
      <c r="H247" s="14">
        <f t="shared" si="21"/>
        <v>1.3189633326326733</v>
      </c>
      <c r="I247" s="15">
        <f t="shared" si="22"/>
        <v>0.3189633326326733</v>
      </c>
      <c r="J247" s="40"/>
      <c r="K247" s="59">
        <f t="shared" si="23"/>
        <v>41415448.64466594</v>
      </c>
    </row>
    <row r="248" spans="1:11" ht="12.75">
      <c r="A248" s="11">
        <v>3140</v>
      </c>
      <c r="B248" s="12">
        <f t="shared" si="18"/>
        <v>3.496929648073215</v>
      </c>
      <c r="C248" s="13">
        <v>100</v>
      </c>
      <c r="D248" s="12">
        <v>10000</v>
      </c>
      <c r="E248" s="41">
        <v>26.94354543994263</v>
      </c>
      <c r="F248" s="13">
        <f t="shared" si="19"/>
        <v>3.5578739917024405</v>
      </c>
      <c r="G248" s="12">
        <f t="shared" si="20"/>
        <v>3613.0501664833796</v>
      </c>
      <c r="H248" s="14">
        <f t="shared" si="21"/>
        <v>1.1506529192622228</v>
      </c>
      <c r="I248" s="15">
        <f t="shared" si="22"/>
        <v>0.1506529192622228</v>
      </c>
      <c r="J248" s="40"/>
      <c r="K248" s="59">
        <f t="shared" si="23"/>
        <v>36130501.6648338</v>
      </c>
    </row>
    <row r="249" spans="1:11" ht="12.75">
      <c r="A249" s="11">
        <v>3140</v>
      </c>
      <c r="B249" s="12">
        <f t="shared" si="18"/>
        <v>3.496929648073215</v>
      </c>
      <c r="C249" s="13">
        <v>100</v>
      </c>
      <c r="D249" s="12">
        <v>10000</v>
      </c>
      <c r="E249" s="41">
        <v>26.958361715150314</v>
      </c>
      <c r="F249" s="13">
        <f t="shared" si="19"/>
        <v>3.553712584217976</v>
      </c>
      <c r="G249" s="12">
        <f t="shared" si="20"/>
        <v>3578.595275348951</v>
      </c>
      <c r="H249" s="14">
        <f t="shared" si="21"/>
        <v>1.1396800239964813</v>
      </c>
      <c r="I249" s="15">
        <f t="shared" si="22"/>
        <v>0.13968002399648127</v>
      </c>
      <c r="J249" s="40"/>
      <c r="K249" s="59">
        <f t="shared" si="23"/>
        <v>35785952.75348951</v>
      </c>
    </row>
    <row r="250" spans="1:11" ht="12.75">
      <c r="A250" s="11">
        <v>3140</v>
      </c>
      <c r="B250" s="12">
        <f t="shared" si="18"/>
        <v>3.496929648073215</v>
      </c>
      <c r="C250" s="13">
        <v>100</v>
      </c>
      <c r="D250" s="12">
        <v>10000</v>
      </c>
      <c r="E250" s="41">
        <v>27.028401725103052</v>
      </c>
      <c r="F250" s="13">
        <f t="shared" si="19"/>
        <v>3.5340406344503275</v>
      </c>
      <c r="G250" s="12">
        <f t="shared" si="20"/>
        <v>3420.1144107081896</v>
      </c>
      <c r="H250" s="14">
        <f t="shared" si="21"/>
        <v>1.0892084110535636</v>
      </c>
      <c r="I250" s="15">
        <f t="shared" si="22"/>
        <v>0.08920841105356359</v>
      </c>
      <c r="J250" s="40"/>
      <c r="K250" s="59">
        <f t="shared" si="23"/>
        <v>34201144.1070819</v>
      </c>
    </row>
    <row r="251" spans="1:11" ht="12.75">
      <c r="A251" s="11">
        <v>3140</v>
      </c>
      <c r="B251" s="12">
        <f t="shared" si="18"/>
        <v>3.496929648073215</v>
      </c>
      <c r="C251" s="13">
        <v>100</v>
      </c>
      <c r="D251" s="12">
        <v>10000</v>
      </c>
      <c r="E251" s="41">
        <v>27.162379361730157</v>
      </c>
      <c r="F251" s="13">
        <f t="shared" si="19"/>
        <v>3.496410694941535</v>
      </c>
      <c r="G251" s="12">
        <f t="shared" si="20"/>
        <v>3136.2501488987996</v>
      </c>
      <c r="H251" s="14">
        <f t="shared" si="21"/>
        <v>0.9988057799040763</v>
      </c>
      <c r="I251" s="15">
        <f t="shared" si="22"/>
        <v>-0.001194220095923737</v>
      </c>
      <c r="J251" s="40"/>
      <c r="K251" s="59">
        <f t="shared" si="23"/>
        <v>31362501.488987997</v>
      </c>
    </row>
    <row r="252" spans="1:11" ht="12.75">
      <c r="A252" s="11">
        <v>3140</v>
      </c>
      <c r="B252" s="12">
        <f t="shared" si="18"/>
        <v>3.496929648073215</v>
      </c>
      <c r="C252" s="13">
        <v>100</v>
      </c>
      <c r="D252" s="12">
        <v>10000</v>
      </c>
      <c r="E252" s="41">
        <v>27.272448231764425</v>
      </c>
      <c r="F252" s="13">
        <f t="shared" si="19"/>
        <v>3.465495946589027</v>
      </c>
      <c r="G252" s="12">
        <f t="shared" si="20"/>
        <v>2920.760499676793</v>
      </c>
      <c r="H252" s="14">
        <f t="shared" si="21"/>
        <v>0.9301785030817813</v>
      </c>
      <c r="I252" s="15">
        <f t="shared" si="22"/>
        <v>-0.0698214969182187</v>
      </c>
      <c r="J252" s="40"/>
      <c r="K252" s="59">
        <f t="shared" si="23"/>
        <v>29207604.99676793</v>
      </c>
    </row>
    <row r="253" spans="1:11" ht="12.75">
      <c r="A253" s="17">
        <v>3140</v>
      </c>
      <c r="B253" s="18">
        <f t="shared" si="18"/>
        <v>3.496929648073215</v>
      </c>
      <c r="C253" s="19">
        <v>100</v>
      </c>
      <c r="D253" s="18">
        <v>10000</v>
      </c>
      <c r="E253" s="42">
        <v>27.40095010040544</v>
      </c>
      <c r="F253" s="19">
        <f t="shared" si="19"/>
        <v>3.429403971350005</v>
      </c>
      <c r="G253" s="18">
        <f t="shared" si="20"/>
        <v>2687.843457164382</v>
      </c>
      <c r="H253" s="20">
        <f t="shared" si="21"/>
        <v>0.8560011010077649</v>
      </c>
      <c r="I253" s="21">
        <f t="shared" si="22"/>
        <v>-0.14399889899223506</v>
      </c>
      <c r="J253" s="40"/>
      <c r="K253" s="59">
        <f t="shared" si="23"/>
        <v>26878434.571643822</v>
      </c>
    </row>
    <row r="254" spans="1:11" ht="12.75">
      <c r="A254" s="5">
        <v>3140</v>
      </c>
      <c r="B254" s="6">
        <f t="shared" si="18"/>
        <v>3.496929648073215</v>
      </c>
      <c r="C254" s="7">
        <v>90</v>
      </c>
      <c r="D254" s="6">
        <v>10000</v>
      </c>
      <c r="E254" s="7">
        <v>27.475757094307365</v>
      </c>
      <c r="F254" s="7">
        <f t="shared" si="19"/>
        <v>3.408393131584269</v>
      </c>
      <c r="G254" s="6">
        <f t="shared" si="20"/>
        <v>2560.9030158693217</v>
      </c>
      <c r="H254" s="8">
        <f t="shared" si="21"/>
        <v>0.8155742088755802</v>
      </c>
      <c r="I254" s="9">
        <f t="shared" si="22"/>
        <v>-0.1844257911244198</v>
      </c>
      <c r="J254" s="39">
        <f>STDEV(G254:G265)/AVERAGE(G254:G265)</f>
        <v>0.09866477072848946</v>
      </c>
      <c r="K254" s="59">
        <f t="shared" si="23"/>
        <v>25609030.158693217</v>
      </c>
    </row>
    <row r="255" spans="1:11" ht="12.75">
      <c r="A255" s="11">
        <v>3140</v>
      </c>
      <c r="B255" s="12">
        <f t="shared" si="18"/>
        <v>3.496929648073215</v>
      </c>
      <c r="C255" s="13">
        <v>90</v>
      </c>
      <c r="D255" s="12">
        <v>10000</v>
      </c>
      <c r="E255" s="13">
        <v>27.56220963059542</v>
      </c>
      <c r="F255" s="13">
        <f t="shared" si="19"/>
        <v>3.384111439558639</v>
      </c>
      <c r="G255" s="12">
        <f t="shared" si="20"/>
        <v>2421.6503602403477</v>
      </c>
      <c r="H255" s="14">
        <f t="shared" si="21"/>
        <v>0.7712262293759069</v>
      </c>
      <c r="I255" s="15">
        <f t="shared" si="22"/>
        <v>-0.2287737706240931</v>
      </c>
      <c r="J255" s="40"/>
      <c r="K255" s="59">
        <f t="shared" si="23"/>
        <v>24216503.602403477</v>
      </c>
    </row>
    <row r="256" spans="1:11" ht="12.75">
      <c r="A256" s="11">
        <v>3140</v>
      </c>
      <c r="B256" s="12">
        <f t="shared" si="18"/>
        <v>3.496929648073215</v>
      </c>
      <c r="C256" s="13">
        <v>90</v>
      </c>
      <c r="D256" s="12">
        <v>10000</v>
      </c>
      <c r="E256" s="13">
        <v>27.305777907776644</v>
      </c>
      <c r="F256" s="13">
        <f t="shared" si="19"/>
        <v>3.4561347298683724</v>
      </c>
      <c r="G256" s="12">
        <f t="shared" si="20"/>
        <v>2858.4771826004558</v>
      </c>
      <c r="H256" s="14">
        <f t="shared" si="21"/>
        <v>0.9103430517835847</v>
      </c>
      <c r="I256" s="15">
        <f t="shared" si="22"/>
        <v>-0.08965694821641534</v>
      </c>
      <c r="J256" s="40"/>
      <c r="K256" s="59">
        <f t="shared" si="23"/>
        <v>28584771.826004557</v>
      </c>
    </row>
    <row r="257" spans="1:11" ht="12.75">
      <c r="A257" s="11">
        <v>3140</v>
      </c>
      <c r="B257" s="12">
        <f t="shared" si="18"/>
        <v>3.496929648073215</v>
      </c>
      <c r="C257" s="13">
        <v>90</v>
      </c>
      <c r="D257" s="12">
        <v>10000</v>
      </c>
      <c r="E257" s="13">
        <v>27.399236302852685</v>
      </c>
      <c r="F257" s="13">
        <f t="shared" si="19"/>
        <v>3.42988532107272</v>
      </c>
      <c r="G257" s="12">
        <f t="shared" si="20"/>
        <v>2690.8241764883433</v>
      </c>
      <c r="H257" s="14">
        <f t="shared" si="21"/>
        <v>0.8569503746778163</v>
      </c>
      <c r="I257" s="15">
        <f t="shared" si="22"/>
        <v>-0.14304962532218368</v>
      </c>
      <c r="J257" s="40"/>
      <c r="K257" s="59">
        <f t="shared" si="23"/>
        <v>26908241.764883433</v>
      </c>
    </row>
    <row r="258" spans="1:11" ht="12.75">
      <c r="A258" s="11">
        <v>3140</v>
      </c>
      <c r="B258" s="12">
        <f t="shared" si="18"/>
        <v>3.496929648073215</v>
      </c>
      <c r="C258" s="13">
        <v>90</v>
      </c>
      <c r="D258" s="12">
        <v>10000</v>
      </c>
      <c r="E258" s="13">
        <v>27.543745205641844</v>
      </c>
      <c r="F258" s="13">
        <f t="shared" si="19"/>
        <v>3.3892974930789106</v>
      </c>
      <c r="G258" s="12">
        <f t="shared" si="20"/>
        <v>2450.741432545281</v>
      </c>
      <c r="H258" s="14">
        <f t="shared" si="21"/>
        <v>0.7804909020844844</v>
      </c>
      <c r="I258" s="15">
        <f t="shared" si="22"/>
        <v>-0.21950909791551565</v>
      </c>
      <c r="J258" s="40"/>
      <c r="K258" s="59">
        <f t="shared" si="23"/>
        <v>24507414.32545281</v>
      </c>
    </row>
    <row r="259" spans="1:11" ht="12.75">
      <c r="A259" s="11">
        <v>3140</v>
      </c>
      <c r="B259" s="12">
        <f aca="true" t="shared" si="24" ref="B259:B322">LOG10(A259)</f>
        <v>3.496929648073215</v>
      </c>
      <c r="C259" s="13">
        <v>90</v>
      </c>
      <c r="D259" s="12">
        <v>10000</v>
      </c>
      <c r="E259" s="13">
        <v>27.698011911748928</v>
      </c>
      <c r="F259" s="13">
        <f aca="true" t="shared" si="25" ref="F259:F322">(E259-39.611)/-3.5604</f>
        <v>3.345969017034903</v>
      </c>
      <c r="G259" s="12">
        <f aca="true" t="shared" si="26" ref="G259:G322">10^F259</f>
        <v>2218.0381772858073</v>
      </c>
      <c r="H259" s="14">
        <f aca="true" t="shared" si="27" ref="H259:H322">G259/A259</f>
        <v>0.7063815851228685</v>
      </c>
      <c r="I259" s="15">
        <f aca="true" t="shared" si="28" ref="I259:I322">H259-1</f>
        <v>-0.2936184148771315</v>
      </c>
      <c r="J259" s="40"/>
      <c r="K259" s="59">
        <f aca="true" t="shared" si="29" ref="K259:K322">G259*D259</f>
        <v>22180381.772858072</v>
      </c>
    </row>
    <row r="260" spans="1:11" ht="12.75">
      <c r="A260" s="11">
        <v>3140</v>
      </c>
      <c r="B260" s="12">
        <f t="shared" si="24"/>
        <v>3.496929648073215</v>
      </c>
      <c r="C260" s="13">
        <v>90</v>
      </c>
      <c r="D260" s="12">
        <v>10000</v>
      </c>
      <c r="E260" s="41">
        <v>27.28231501954706</v>
      </c>
      <c r="F260" s="13">
        <f t="shared" si="25"/>
        <v>3.462724688364492</v>
      </c>
      <c r="G260" s="12">
        <f t="shared" si="26"/>
        <v>2902.1822952222014</v>
      </c>
      <c r="H260" s="14">
        <f t="shared" si="27"/>
        <v>0.9242618774592998</v>
      </c>
      <c r="I260" s="15">
        <f t="shared" si="28"/>
        <v>-0.07573812254070023</v>
      </c>
      <c r="J260" s="40"/>
      <c r="K260" s="59">
        <f t="shared" si="29"/>
        <v>29021822.952222016</v>
      </c>
    </row>
    <row r="261" spans="1:11" ht="12.75">
      <c r="A261" s="11">
        <v>3140</v>
      </c>
      <c r="B261" s="12">
        <f t="shared" si="24"/>
        <v>3.496929648073215</v>
      </c>
      <c r="C261" s="13">
        <v>90</v>
      </c>
      <c r="D261" s="12">
        <v>10000</v>
      </c>
      <c r="E261" s="41">
        <v>27.143312627397997</v>
      </c>
      <c r="F261" s="13">
        <f t="shared" si="25"/>
        <v>3.5017659174817437</v>
      </c>
      <c r="G261" s="12">
        <f t="shared" si="26"/>
        <v>3175.1622130562437</v>
      </c>
      <c r="H261" s="14">
        <f t="shared" si="27"/>
        <v>1.0111981570242814</v>
      </c>
      <c r="I261" s="15">
        <f t="shared" si="28"/>
        <v>0.011198157024281397</v>
      </c>
      <c r="J261" s="40"/>
      <c r="K261" s="59">
        <f t="shared" si="29"/>
        <v>31751622.130562436</v>
      </c>
    </row>
    <row r="262" spans="1:11" ht="12.75">
      <c r="A262" s="11">
        <v>3140</v>
      </c>
      <c r="B262" s="12">
        <f t="shared" si="24"/>
        <v>3.496929648073215</v>
      </c>
      <c r="C262" s="13">
        <v>90</v>
      </c>
      <c r="D262" s="12">
        <v>10000</v>
      </c>
      <c r="E262" s="41">
        <v>27.227306703054595</v>
      </c>
      <c r="F262" s="13">
        <f t="shared" si="25"/>
        <v>3.4781747267007646</v>
      </c>
      <c r="G262" s="12">
        <f t="shared" si="26"/>
        <v>3007.2859598749155</v>
      </c>
      <c r="H262" s="14">
        <f t="shared" si="27"/>
        <v>0.9577343821257692</v>
      </c>
      <c r="I262" s="15">
        <f t="shared" si="28"/>
        <v>-0.042265617874230776</v>
      </c>
      <c r="J262" s="40"/>
      <c r="K262" s="59">
        <f t="shared" si="29"/>
        <v>30072859.598749157</v>
      </c>
    </row>
    <row r="263" spans="1:11" ht="12.75">
      <c r="A263" s="11">
        <v>3140</v>
      </c>
      <c r="B263" s="12">
        <f t="shared" si="24"/>
        <v>3.496929648073215</v>
      </c>
      <c r="C263" s="13">
        <v>90</v>
      </c>
      <c r="D263" s="12">
        <v>10000</v>
      </c>
      <c r="E263" s="41">
        <v>27.41600706507175</v>
      </c>
      <c r="F263" s="13">
        <f t="shared" si="25"/>
        <v>3.425174962062759</v>
      </c>
      <c r="G263" s="12">
        <f t="shared" si="26"/>
        <v>2661.797188847086</v>
      </c>
      <c r="H263" s="14">
        <f t="shared" si="27"/>
        <v>0.8477061110977981</v>
      </c>
      <c r="I263" s="15">
        <f t="shared" si="28"/>
        <v>-0.15229388890220186</v>
      </c>
      <c r="J263" s="40"/>
      <c r="K263" s="59">
        <f t="shared" si="29"/>
        <v>26617971.888470862</v>
      </c>
    </row>
    <row r="264" spans="1:11" ht="12.75">
      <c r="A264" s="11">
        <v>3140</v>
      </c>
      <c r="B264" s="12">
        <f t="shared" si="24"/>
        <v>3.496929648073215</v>
      </c>
      <c r="C264" s="13">
        <v>90</v>
      </c>
      <c r="D264" s="12">
        <v>10000</v>
      </c>
      <c r="E264" s="41">
        <v>27.378428444145463</v>
      </c>
      <c r="F264" s="13">
        <f t="shared" si="25"/>
        <v>3.4357295685469427</v>
      </c>
      <c r="G264" s="12">
        <f t="shared" si="26"/>
        <v>2727.2790006866703</v>
      </c>
      <c r="H264" s="14">
        <f t="shared" si="27"/>
        <v>0.8685601913014873</v>
      </c>
      <c r="I264" s="15">
        <f t="shared" si="28"/>
        <v>-0.13143980869851268</v>
      </c>
      <c r="J264" s="40"/>
      <c r="K264" s="59">
        <f t="shared" si="29"/>
        <v>27272790.006866705</v>
      </c>
    </row>
    <row r="265" spans="1:11" ht="12.75">
      <c r="A265" s="17">
        <v>3140</v>
      </c>
      <c r="B265" s="18">
        <f t="shared" si="24"/>
        <v>3.496929648073215</v>
      </c>
      <c r="C265" s="19">
        <v>90</v>
      </c>
      <c r="D265" s="18">
        <v>10000</v>
      </c>
      <c r="E265" s="42">
        <v>27.389630004200797</v>
      </c>
      <c r="F265" s="19">
        <f t="shared" si="25"/>
        <v>3.4325834164136615</v>
      </c>
      <c r="G265" s="18">
        <f t="shared" si="26"/>
        <v>2707.5932105883826</v>
      </c>
      <c r="H265" s="20">
        <f t="shared" si="27"/>
        <v>0.8622908313975741</v>
      </c>
      <c r="I265" s="21">
        <f t="shared" si="28"/>
        <v>-0.13770916860242588</v>
      </c>
      <c r="J265" s="40"/>
      <c r="K265" s="59">
        <f t="shared" si="29"/>
        <v>27075932.105883826</v>
      </c>
    </row>
    <row r="266" spans="1:11" ht="12.75">
      <c r="A266" s="5">
        <v>3140</v>
      </c>
      <c r="B266" s="6">
        <f t="shared" si="24"/>
        <v>3.496929648073215</v>
      </c>
      <c r="C266" s="7">
        <v>80</v>
      </c>
      <c r="D266" s="6">
        <v>10000</v>
      </c>
      <c r="E266" s="7">
        <v>27.469121856873727</v>
      </c>
      <c r="F266" s="7">
        <f t="shared" si="25"/>
        <v>3.4102567529283987</v>
      </c>
      <c r="G266" s="6">
        <f t="shared" si="26"/>
        <v>2571.915838380933</v>
      </c>
      <c r="H266" s="8">
        <f t="shared" si="27"/>
        <v>0.81908147719138</v>
      </c>
      <c r="I266" s="9">
        <f t="shared" si="28"/>
        <v>-0.18091852280861997</v>
      </c>
      <c r="J266" s="39">
        <f>STDEV(G266:G277)/AVERAGE(G266:G277)</f>
        <v>0.07234916744251943</v>
      </c>
      <c r="K266" s="59">
        <f t="shared" si="29"/>
        <v>25719158.38380933</v>
      </c>
    </row>
    <row r="267" spans="1:11" ht="12.75">
      <c r="A267" s="11">
        <v>3140</v>
      </c>
      <c r="B267" s="12">
        <f t="shared" si="24"/>
        <v>3.496929648073215</v>
      </c>
      <c r="C267" s="13">
        <v>80</v>
      </c>
      <c r="D267" s="12">
        <v>10000</v>
      </c>
      <c r="E267" s="13">
        <v>27.448072731807628</v>
      </c>
      <c r="F267" s="13">
        <f t="shared" si="25"/>
        <v>3.41616876423783</v>
      </c>
      <c r="G267" s="12">
        <f t="shared" si="26"/>
        <v>2607.1664824760906</v>
      </c>
      <c r="H267" s="14">
        <f t="shared" si="27"/>
        <v>0.8303077969669078</v>
      </c>
      <c r="I267" s="15">
        <f t="shared" si="28"/>
        <v>-0.16969220303309218</v>
      </c>
      <c r="J267" s="40"/>
      <c r="K267" s="59">
        <f t="shared" si="29"/>
        <v>26071664.824760906</v>
      </c>
    </row>
    <row r="268" spans="1:11" ht="12.75">
      <c r="A268" s="11">
        <v>3140</v>
      </c>
      <c r="B268" s="12">
        <f t="shared" si="24"/>
        <v>3.496929648073215</v>
      </c>
      <c r="C268" s="13">
        <v>80</v>
      </c>
      <c r="D268" s="12">
        <v>10000</v>
      </c>
      <c r="E268" s="13">
        <v>27.47569705431035</v>
      </c>
      <c r="F268" s="13">
        <f t="shared" si="25"/>
        <v>3.408409994857221</v>
      </c>
      <c r="G268" s="12">
        <f t="shared" si="26"/>
        <v>2561.002455412746</v>
      </c>
      <c r="H268" s="14">
        <f t="shared" si="27"/>
        <v>0.8156058775199827</v>
      </c>
      <c r="I268" s="15">
        <f t="shared" si="28"/>
        <v>-0.1843941224800173</v>
      </c>
      <c r="J268" s="40"/>
      <c r="K268" s="59">
        <f t="shared" si="29"/>
        <v>25610024.55412746</v>
      </c>
    </row>
    <row r="269" spans="1:11" ht="12.75">
      <c r="A269" s="11">
        <v>3140</v>
      </c>
      <c r="B269" s="12">
        <f t="shared" si="24"/>
        <v>3.496929648073215</v>
      </c>
      <c r="C269" s="13">
        <v>80</v>
      </c>
      <c r="D269" s="12">
        <v>10000</v>
      </c>
      <c r="E269" s="13">
        <v>27.526306796915875</v>
      </c>
      <c r="F269" s="13">
        <f t="shared" si="25"/>
        <v>3.3941953721728235</v>
      </c>
      <c r="G269" s="12">
        <f t="shared" si="26"/>
        <v>2478.536804049887</v>
      </c>
      <c r="H269" s="14">
        <f t="shared" si="27"/>
        <v>0.7893429312260787</v>
      </c>
      <c r="I269" s="15">
        <f t="shared" si="28"/>
        <v>-0.21065706877392132</v>
      </c>
      <c r="J269" s="40"/>
      <c r="K269" s="59">
        <f t="shared" si="29"/>
        <v>24785368.04049887</v>
      </c>
    </row>
    <row r="270" spans="1:11" ht="12.75">
      <c r="A270" s="11">
        <v>3140</v>
      </c>
      <c r="B270" s="12">
        <f t="shared" si="24"/>
        <v>3.496929648073215</v>
      </c>
      <c r="C270" s="13">
        <v>80</v>
      </c>
      <c r="D270" s="12">
        <v>10000</v>
      </c>
      <c r="E270" s="13">
        <v>27.523485103944527</v>
      </c>
      <c r="F270" s="13">
        <f t="shared" si="25"/>
        <v>3.3949878935106925</v>
      </c>
      <c r="G270" s="12">
        <f t="shared" si="26"/>
        <v>2483.0638858911434</v>
      </c>
      <c r="H270" s="14">
        <f t="shared" si="27"/>
        <v>0.790784677035396</v>
      </c>
      <c r="I270" s="15">
        <f t="shared" si="28"/>
        <v>-0.209215322964604</v>
      </c>
      <c r="J270" s="40"/>
      <c r="K270" s="59">
        <f t="shared" si="29"/>
        <v>24830638.858911432</v>
      </c>
    </row>
    <row r="271" spans="1:11" ht="12.75">
      <c r="A271" s="11">
        <v>3140</v>
      </c>
      <c r="B271" s="12">
        <f t="shared" si="24"/>
        <v>3.496929648073215</v>
      </c>
      <c r="C271" s="13">
        <v>80</v>
      </c>
      <c r="D271" s="12">
        <v>10000</v>
      </c>
      <c r="E271" s="13">
        <v>27.629282618522065</v>
      </c>
      <c r="F271" s="13">
        <f t="shared" si="25"/>
        <v>3.3652728293107326</v>
      </c>
      <c r="G271" s="12">
        <f t="shared" si="26"/>
        <v>2318.8509241044294</v>
      </c>
      <c r="H271" s="14">
        <f t="shared" si="27"/>
        <v>0.7384875554472705</v>
      </c>
      <c r="I271" s="15">
        <f t="shared" si="28"/>
        <v>-0.2615124445527295</v>
      </c>
      <c r="J271" s="40"/>
      <c r="K271" s="59">
        <f t="shared" si="29"/>
        <v>23188509.241044294</v>
      </c>
    </row>
    <row r="272" spans="1:11" ht="12.75">
      <c r="A272" s="11">
        <v>3140</v>
      </c>
      <c r="B272" s="12">
        <f t="shared" si="24"/>
        <v>3.496929648073215</v>
      </c>
      <c r="C272" s="13">
        <v>80</v>
      </c>
      <c r="D272" s="12">
        <v>10000</v>
      </c>
      <c r="E272" s="41">
        <v>27.50998597343274</v>
      </c>
      <c r="F272" s="13">
        <f t="shared" si="25"/>
        <v>3.398779358096634</v>
      </c>
      <c r="G272" s="12">
        <f t="shared" si="26"/>
        <v>2504.8363557250227</v>
      </c>
      <c r="H272" s="14">
        <f t="shared" si="27"/>
        <v>0.7977185846258034</v>
      </c>
      <c r="I272" s="15">
        <f t="shared" si="28"/>
        <v>-0.20228141537419664</v>
      </c>
      <c r="J272" s="40"/>
      <c r="K272" s="59">
        <f t="shared" si="29"/>
        <v>25048363.557250228</v>
      </c>
    </row>
    <row r="273" spans="1:11" ht="12.75">
      <c r="A273" s="11">
        <v>3140</v>
      </c>
      <c r="B273" s="12">
        <f t="shared" si="24"/>
        <v>3.496929648073215</v>
      </c>
      <c r="C273" s="13">
        <v>80</v>
      </c>
      <c r="D273" s="12">
        <v>10000</v>
      </c>
      <c r="E273" s="41">
        <v>27.49726873750399</v>
      </c>
      <c r="F273" s="13">
        <f t="shared" si="25"/>
        <v>3.4023512140478616</v>
      </c>
      <c r="G273" s="12">
        <f t="shared" si="26"/>
        <v>2525.522337360079</v>
      </c>
      <c r="H273" s="14">
        <f t="shared" si="27"/>
        <v>0.8043064768662671</v>
      </c>
      <c r="I273" s="15">
        <f t="shared" si="28"/>
        <v>-0.1956935231337329</v>
      </c>
      <c r="J273" s="40"/>
      <c r="K273" s="59">
        <f t="shared" si="29"/>
        <v>25255223.37360079</v>
      </c>
    </row>
    <row r="274" spans="1:11" ht="12.75">
      <c r="A274" s="11">
        <v>3140</v>
      </c>
      <c r="B274" s="12">
        <f t="shared" si="24"/>
        <v>3.496929648073215</v>
      </c>
      <c r="C274" s="13">
        <v>80</v>
      </c>
      <c r="D274" s="12">
        <v>10000</v>
      </c>
      <c r="E274" s="41">
        <v>27.54356722890647</v>
      </c>
      <c r="F274" s="13">
        <f t="shared" si="25"/>
        <v>3.3893474809272917</v>
      </c>
      <c r="G274" s="12">
        <f t="shared" si="26"/>
        <v>2451.023532242375</v>
      </c>
      <c r="H274" s="14">
        <f t="shared" si="27"/>
        <v>0.7805807427523488</v>
      </c>
      <c r="I274" s="15">
        <f t="shared" si="28"/>
        <v>-0.2194192572476512</v>
      </c>
      <c r="J274" s="40"/>
      <c r="K274" s="59">
        <f t="shared" si="29"/>
        <v>24510235.32242375</v>
      </c>
    </row>
    <row r="275" spans="1:11" ht="12.75">
      <c r="A275" s="11">
        <v>3140</v>
      </c>
      <c r="B275" s="12">
        <f t="shared" si="24"/>
        <v>3.496929648073215</v>
      </c>
      <c r="C275" s="13">
        <v>80</v>
      </c>
      <c r="D275" s="12">
        <v>10000</v>
      </c>
      <c r="E275" s="41">
        <v>27.84214606974823</v>
      </c>
      <c r="F275" s="13">
        <f t="shared" si="25"/>
        <v>3.3054864426052593</v>
      </c>
      <c r="G275" s="12">
        <f t="shared" si="26"/>
        <v>2020.6283529412046</v>
      </c>
      <c r="H275" s="14">
        <f t="shared" si="27"/>
        <v>0.6435122143124855</v>
      </c>
      <c r="I275" s="15">
        <f t="shared" si="28"/>
        <v>-0.3564877856875145</v>
      </c>
      <c r="J275" s="40"/>
      <c r="K275" s="59">
        <f t="shared" si="29"/>
        <v>20206283.529412046</v>
      </c>
    </row>
    <row r="276" spans="1:11" ht="12.75">
      <c r="A276" s="11">
        <v>3140</v>
      </c>
      <c r="B276" s="12">
        <f t="shared" si="24"/>
        <v>3.496929648073215</v>
      </c>
      <c r="C276" s="13">
        <v>80</v>
      </c>
      <c r="D276" s="12">
        <v>10000</v>
      </c>
      <c r="E276" s="41">
        <v>27.672162334178633</v>
      </c>
      <c r="F276" s="13">
        <f t="shared" si="25"/>
        <v>3.3532293185657127</v>
      </c>
      <c r="G276" s="12">
        <f t="shared" si="26"/>
        <v>2255.4298222728416</v>
      </c>
      <c r="H276" s="14">
        <f t="shared" si="27"/>
        <v>0.7182897523161916</v>
      </c>
      <c r="I276" s="15">
        <f t="shared" si="28"/>
        <v>-0.28171024768380837</v>
      </c>
      <c r="J276" s="40"/>
      <c r="K276" s="59">
        <f t="shared" si="29"/>
        <v>22554298.222728416</v>
      </c>
    </row>
    <row r="277" spans="1:11" ht="12.75">
      <c r="A277" s="17">
        <v>3140</v>
      </c>
      <c r="B277" s="18">
        <f t="shared" si="24"/>
        <v>3.496929648073215</v>
      </c>
      <c r="C277" s="19">
        <v>80</v>
      </c>
      <c r="D277" s="18">
        <v>10000</v>
      </c>
      <c r="E277" s="42">
        <v>27.687842248200653</v>
      </c>
      <c r="F277" s="19">
        <f t="shared" si="25"/>
        <v>3.3488253431635053</v>
      </c>
      <c r="G277" s="18">
        <f t="shared" si="26"/>
        <v>2232.6741450473583</v>
      </c>
      <c r="H277" s="20">
        <f t="shared" si="27"/>
        <v>0.7110427213526619</v>
      </c>
      <c r="I277" s="21">
        <f t="shared" si="28"/>
        <v>-0.2889572786473381</v>
      </c>
      <c r="J277" s="40"/>
      <c r="K277" s="59">
        <f t="shared" si="29"/>
        <v>22326741.450473584</v>
      </c>
    </row>
    <row r="278" spans="1:11" ht="12.75">
      <c r="A278" s="5">
        <v>3140</v>
      </c>
      <c r="B278" s="6">
        <f t="shared" si="24"/>
        <v>3.496929648073215</v>
      </c>
      <c r="C278" s="7">
        <v>70</v>
      </c>
      <c r="D278" s="6">
        <v>10000</v>
      </c>
      <c r="E278" s="7">
        <v>27.44625290142728</v>
      </c>
      <c r="F278" s="7">
        <f t="shared" si="25"/>
        <v>3.4166798951164807</v>
      </c>
      <c r="G278" s="6">
        <f t="shared" si="26"/>
        <v>2610.236721319931</v>
      </c>
      <c r="H278" s="8">
        <f t="shared" si="27"/>
        <v>0.8312855800381945</v>
      </c>
      <c r="I278" s="9">
        <f t="shared" si="28"/>
        <v>-0.16871441996180547</v>
      </c>
      <c r="J278" s="39">
        <f>STDEV(G278:G289)/AVERAGE(G278:G289)</f>
        <v>0.07721720023454243</v>
      </c>
      <c r="K278" s="59">
        <f t="shared" si="29"/>
        <v>26102367.21319931</v>
      </c>
    </row>
    <row r="279" spans="1:11" ht="12.75">
      <c r="A279" s="11">
        <v>3140</v>
      </c>
      <c r="B279" s="12">
        <f t="shared" si="24"/>
        <v>3.496929648073215</v>
      </c>
      <c r="C279" s="13">
        <v>70</v>
      </c>
      <c r="D279" s="12">
        <v>10000</v>
      </c>
      <c r="E279" s="13">
        <v>27.516890252124607</v>
      </c>
      <c r="F279" s="13">
        <f t="shared" si="25"/>
        <v>3.3968401718558</v>
      </c>
      <c r="G279" s="12">
        <f t="shared" si="26"/>
        <v>2493.6768403342303</v>
      </c>
      <c r="H279" s="14">
        <f t="shared" si="27"/>
        <v>0.7941645988325574</v>
      </c>
      <c r="I279" s="15">
        <f t="shared" si="28"/>
        <v>-0.2058354011674426</v>
      </c>
      <c r="J279" s="40"/>
      <c r="K279" s="59">
        <f t="shared" si="29"/>
        <v>24936768.403342303</v>
      </c>
    </row>
    <row r="280" spans="1:11" ht="12.75">
      <c r="A280" s="11">
        <v>3140</v>
      </c>
      <c r="B280" s="12">
        <f t="shared" si="24"/>
        <v>3.496929648073215</v>
      </c>
      <c r="C280" s="13">
        <v>70</v>
      </c>
      <c r="D280" s="12">
        <v>10000</v>
      </c>
      <c r="E280" s="13">
        <v>27.465167284982662</v>
      </c>
      <c r="F280" s="13">
        <f t="shared" si="25"/>
        <v>3.4113674629303827</v>
      </c>
      <c r="G280" s="12">
        <f t="shared" si="26"/>
        <v>2578.501942584368</v>
      </c>
      <c r="H280" s="14">
        <f t="shared" si="27"/>
        <v>0.8211789626064866</v>
      </c>
      <c r="I280" s="15">
        <f t="shared" si="28"/>
        <v>-0.1788210373935134</v>
      </c>
      <c r="J280" s="40"/>
      <c r="K280" s="59">
        <f t="shared" si="29"/>
        <v>25785019.42584368</v>
      </c>
    </row>
    <row r="281" spans="1:11" ht="12.75">
      <c r="A281" s="11">
        <v>3140</v>
      </c>
      <c r="B281" s="12">
        <f t="shared" si="24"/>
        <v>3.496929648073215</v>
      </c>
      <c r="C281" s="13">
        <v>70</v>
      </c>
      <c r="D281" s="12">
        <v>10000</v>
      </c>
      <c r="E281" s="13">
        <v>27.752774991011062</v>
      </c>
      <c r="F281" s="13">
        <f t="shared" si="25"/>
        <v>3.3305878578218557</v>
      </c>
      <c r="G281" s="12">
        <f t="shared" si="26"/>
        <v>2140.8579787734643</v>
      </c>
      <c r="H281" s="14">
        <f t="shared" si="27"/>
        <v>0.6818019040679822</v>
      </c>
      <c r="I281" s="15">
        <f t="shared" si="28"/>
        <v>-0.31819809593201775</v>
      </c>
      <c r="J281" s="40"/>
      <c r="K281" s="59">
        <f t="shared" si="29"/>
        <v>21408579.787734643</v>
      </c>
    </row>
    <row r="282" spans="1:11" ht="12.75">
      <c r="A282" s="11">
        <v>3140</v>
      </c>
      <c r="B282" s="12">
        <f t="shared" si="24"/>
        <v>3.496929648073215</v>
      </c>
      <c r="C282" s="13">
        <v>70</v>
      </c>
      <c r="D282" s="12">
        <v>10000</v>
      </c>
      <c r="E282" s="13">
        <v>27.718556285950598</v>
      </c>
      <c r="F282" s="13">
        <f t="shared" si="25"/>
        <v>3.3401987737471632</v>
      </c>
      <c r="G282" s="12">
        <f t="shared" si="26"/>
        <v>2188.763177337137</v>
      </c>
      <c r="H282" s="14">
        <f t="shared" si="27"/>
        <v>0.6970583367315724</v>
      </c>
      <c r="I282" s="15">
        <f t="shared" si="28"/>
        <v>-0.30294166326842764</v>
      </c>
      <c r="J282" s="40"/>
      <c r="K282" s="59">
        <f t="shared" si="29"/>
        <v>21887631.773371372</v>
      </c>
    </row>
    <row r="283" spans="1:11" ht="12.75">
      <c r="A283" s="11">
        <v>3140</v>
      </c>
      <c r="B283" s="12">
        <f t="shared" si="24"/>
        <v>3.496929648073215</v>
      </c>
      <c r="C283" s="13">
        <v>70</v>
      </c>
      <c r="D283" s="12">
        <v>10000</v>
      </c>
      <c r="E283" s="13">
        <v>27.75655282289546</v>
      </c>
      <c r="F283" s="13">
        <f t="shared" si="25"/>
        <v>3.329526788311576</v>
      </c>
      <c r="G283" s="12">
        <f t="shared" si="26"/>
        <v>2135.6338129332016</v>
      </c>
      <c r="H283" s="14">
        <f t="shared" si="27"/>
        <v>0.680138156985096</v>
      </c>
      <c r="I283" s="15">
        <f t="shared" si="28"/>
        <v>-0.31986184301490395</v>
      </c>
      <c r="J283" s="40"/>
      <c r="K283" s="59">
        <f t="shared" si="29"/>
        <v>21356338.129332017</v>
      </c>
    </row>
    <row r="284" spans="1:11" ht="12.75">
      <c r="A284" s="11">
        <v>3140</v>
      </c>
      <c r="B284" s="12">
        <f t="shared" si="24"/>
        <v>3.496929648073215</v>
      </c>
      <c r="C284" s="13">
        <v>70</v>
      </c>
      <c r="D284" s="12">
        <v>10000</v>
      </c>
      <c r="E284" s="41">
        <v>27.580365433213494</v>
      </c>
      <c r="F284" s="13">
        <f t="shared" si="25"/>
        <v>3.3790120679661</v>
      </c>
      <c r="G284" s="12">
        <f t="shared" si="26"/>
        <v>2393.382261636076</v>
      </c>
      <c r="H284" s="14">
        <f t="shared" si="27"/>
        <v>0.7622236502025719</v>
      </c>
      <c r="I284" s="15">
        <f t="shared" si="28"/>
        <v>-0.23777634979742812</v>
      </c>
      <c r="J284" s="40"/>
      <c r="K284" s="59">
        <f t="shared" si="29"/>
        <v>23933822.616360757</v>
      </c>
    </row>
    <row r="285" spans="1:11" ht="12.75">
      <c r="A285" s="11">
        <v>3140</v>
      </c>
      <c r="B285" s="12">
        <f t="shared" si="24"/>
        <v>3.496929648073215</v>
      </c>
      <c r="C285" s="13">
        <v>70</v>
      </c>
      <c r="D285" s="12">
        <v>10000</v>
      </c>
      <c r="E285" s="41">
        <v>27.624307849413206</v>
      </c>
      <c r="F285" s="13">
        <f t="shared" si="25"/>
        <v>3.366670079369394</v>
      </c>
      <c r="G285" s="12">
        <f t="shared" si="26"/>
        <v>2326.3233474200624</v>
      </c>
      <c r="H285" s="14">
        <f t="shared" si="27"/>
        <v>0.7408673080955612</v>
      </c>
      <c r="I285" s="15">
        <f t="shared" si="28"/>
        <v>-0.25913269190443877</v>
      </c>
      <c r="J285" s="40"/>
      <c r="K285" s="59">
        <f t="shared" si="29"/>
        <v>23263233.474200625</v>
      </c>
    </row>
    <row r="286" spans="1:11" ht="12.75">
      <c r="A286" s="11">
        <v>3140</v>
      </c>
      <c r="B286" s="12">
        <f t="shared" si="24"/>
        <v>3.496929648073215</v>
      </c>
      <c r="C286" s="13">
        <v>70</v>
      </c>
      <c r="D286" s="12">
        <v>10000</v>
      </c>
      <c r="E286" s="41">
        <v>27.467306492712815</v>
      </c>
      <c r="F286" s="13">
        <f t="shared" si="25"/>
        <v>3.4107666293919734</v>
      </c>
      <c r="G286" s="12">
        <f t="shared" si="26"/>
        <v>2574.9371280783585</v>
      </c>
      <c r="H286" s="14">
        <f t="shared" si="27"/>
        <v>0.8200436713625345</v>
      </c>
      <c r="I286" s="15">
        <f t="shared" si="28"/>
        <v>-0.17995632863746547</v>
      </c>
      <c r="J286" s="40"/>
      <c r="K286" s="59">
        <f t="shared" si="29"/>
        <v>25749371.280783586</v>
      </c>
    </row>
    <row r="287" spans="1:11" ht="12.75">
      <c r="A287" s="11">
        <v>3140</v>
      </c>
      <c r="B287" s="12">
        <f t="shared" si="24"/>
        <v>3.496929648073215</v>
      </c>
      <c r="C287" s="13">
        <v>70</v>
      </c>
      <c r="D287" s="12">
        <v>10000</v>
      </c>
      <c r="E287" s="41">
        <v>27.613909006964718</v>
      </c>
      <c r="F287" s="13">
        <f t="shared" si="25"/>
        <v>3.369590774361105</v>
      </c>
      <c r="G287" s="12">
        <f t="shared" si="26"/>
        <v>2342.0209431393614</v>
      </c>
      <c r="H287" s="14">
        <f t="shared" si="27"/>
        <v>0.7458665424010705</v>
      </c>
      <c r="I287" s="15">
        <f t="shared" si="28"/>
        <v>-0.25413345759892947</v>
      </c>
      <c r="J287" s="40"/>
      <c r="K287" s="59">
        <f t="shared" si="29"/>
        <v>23420209.431393616</v>
      </c>
    </row>
    <row r="288" spans="1:11" ht="12.75">
      <c r="A288" s="11">
        <v>3140</v>
      </c>
      <c r="B288" s="12">
        <f t="shared" si="24"/>
        <v>3.496929648073215</v>
      </c>
      <c r="C288" s="13">
        <v>70</v>
      </c>
      <c r="D288" s="12">
        <v>10000</v>
      </c>
      <c r="E288" s="41">
        <v>27.637567957544807</v>
      </c>
      <c r="F288" s="13">
        <f t="shared" si="25"/>
        <v>3.362945748358384</v>
      </c>
      <c r="G288" s="12">
        <f t="shared" si="26"/>
        <v>2306.4590501163425</v>
      </c>
      <c r="H288" s="14">
        <f t="shared" si="27"/>
        <v>0.7345410987631664</v>
      </c>
      <c r="I288" s="15">
        <f t="shared" si="28"/>
        <v>-0.2654589012368336</v>
      </c>
      <c r="J288" s="40"/>
      <c r="K288" s="59">
        <f t="shared" si="29"/>
        <v>23064590.501163427</v>
      </c>
    </row>
    <row r="289" spans="1:11" ht="12.75">
      <c r="A289" s="17">
        <v>3140</v>
      </c>
      <c r="B289" s="18">
        <f t="shared" si="24"/>
        <v>3.496929648073215</v>
      </c>
      <c r="C289" s="19">
        <v>70</v>
      </c>
      <c r="D289" s="18">
        <v>10000</v>
      </c>
      <c r="E289" s="42">
        <v>27.42368014513183</v>
      </c>
      <c r="F289" s="19">
        <f t="shared" si="25"/>
        <v>3.4230198446433455</v>
      </c>
      <c r="G289" s="18">
        <f t="shared" si="26"/>
        <v>2648.6211618839134</v>
      </c>
      <c r="H289" s="20">
        <f t="shared" si="27"/>
        <v>0.8435099241668514</v>
      </c>
      <c r="I289" s="21">
        <f t="shared" si="28"/>
        <v>-0.15649007583314856</v>
      </c>
      <c r="J289" s="40"/>
      <c r="K289" s="59">
        <f t="shared" si="29"/>
        <v>26486211.618839134</v>
      </c>
    </row>
    <row r="290" spans="1:11" ht="12.75">
      <c r="A290" s="5">
        <v>3140</v>
      </c>
      <c r="B290" s="6">
        <f t="shared" si="24"/>
        <v>3.496929648073215</v>
      </c>
      <c r="C290" s="7">
        <v>60</v>
      </c>
      <c r="D290" s="6">
        <v>10000</v>
      </c>
      <c r="E290" s="7">
        <v>27.67901366342627</v>
      </c>
      <c r="F290" s="7">
        <f t="shared" si="25"/>
        <v>3.351305004093283</v>
      </c>
      <c r="G290" s="6">
        <f t="shared" si="26"/>
        <v>2245.4583507933135</v>
      </c>
      <c r="H290" s="8">
        <f t="shared" si="27"/>
        <v>0.7151141244564693</v>
      </c>
      <c r="I290" s="9">
        <f t="shared" si="28"/>
        <v>-0.28488587554353073</v>
      </c>
      <c r="J290" s="39">
        <f>STDEV(G290:G301)/AVERAGE(G290:G301)</f>
        <v>0.14635871292324418</v>
      </c>
      <c r="K290" s="59">
        <f t="shared" si="29"/>
        <v>22454583.507933136</v>
      </c>
    </row>
    <row r="291" spans="1:11" ht="12.75">
      <c r="A291" s="11">
        <v>3140</v>
      </c>
      <c r="B291" s="12">
        <f t="shared" si="24"/>
        <v>3.496929648073215</v>
      </c>
      <c r="C291" s="13">
        <v>60</v>
      </c>
      <c r="D291" s="12">
        <v>10000</v>
      </c>
      <c r="E291" s="13">
        <v>27.62973057826461</v>
      </c>
      <c r="F291" s="13">
        <f t="shared" si="25"/>
        <v>3.365147012059147</v>
      </c>
      <c r="G291" s="12">
        <f t="shared" si="26"/>
        <v>2318.179238864511</v>
      </c>
      <c r="H291" s="14">
        <f t="shared" si="27"/>
        <v>0.7382736429504811</v>
      </c>
      <c r="I291" s="15">
        <f t="shared" si="28"/>
        <v>-0.26172635704951885</v>
      </c>
      <c r="J291" s="40"/>
      <c r="K291" s="59">
        <f t="shared" si="29"/>
        <v>23181792.38864511</v>
      </c>
    </row>
    <row r="292" spans="1:11" ht="12.75">
      <c r="A292" s="11">
        <v>3140</v>
      </c>
      <c r="B292" s="12">
        <f t="shared" si="24"/>
        <v>3.496929648073215</v>
      </c>
      <c r="C292" s="13">
        <v>60</v>
      </c>
      <c r="D292" s="12">
        <v>10000</v>
      </c>
      <c r="E292" s="13">
        <v>27.452772649792177</v>
      </c>
      <c r="F292" s="13">
        <f t="shared" si="25"/>
        <v>3.414848710877379</v>
      </c>
      <c r="G292" s="12">
        <f t="shared" si="26"/>
        <v>2599.2539395253357</v>
      </c>
      <c r="H292" s="14">
        <f t="shared" si="27"/>
        <v>0.8277878788297247</v>
      </c>
      <c r="I292" s="15">
        <f t="shared" si="28"/>
        <v>-0.1722121211702753</v>
      </c>
      <c r="J292" s="40"/>
      <c r="K292" s="59">
        <f t="shared" si="29"/>
        <v>25992539.395253357</v>
      </c>
    </row>
    <row r="293" spans="1:11" ht="12.75">
      <c r="A293" s="11">
        <v>3140</v>
      </c>
      <c r="B293" s="12">
        <f t="shared" si="24"/>
        <v>3.496929648073215</v>
      </c>
      <c r="C293" s="13">
        <v>60</v>
      </c>
      <c r="D293" s="12">
        <v>10000</v>
      </c>
      <c r="E293" s="13">
        <v>27.844468702154504</v>
      </c>
      <c r="F293" s="13">
        <f t="shared" si="25"/>
        <v>3.304834091069962</v>
      </c>
      <c r="G293" s="12">
        <f t="shared" si="26"/>
        <v>2017.5954557758675</v>
      </c>
      <c r="H293" s="14">
        <f t="shared" si="27"/>
        <v>0.6425463234954992</v>
      </c>
      <c r="I293" s="15">
        <f t="shared" si="28"/>
        <v>-0.3574536765045008</v>
      </c>
      <c r="J293" s="40"/>
      <c r="K293" s="59">
        <f t="shared" si="29"/>
        <v>20175954.557758674</v>
      </c>
    </row>
    <row r="294" spans="1:11" ht="12.75">
      <c r="A294" s="11">
        <v>3140</v>
      </c>
      <c r="B294" s="12">
        <f t="shared" si="24"/>
        <v>3.496929648073215</v>
      </c>
      <c r="C294" s="13">
        <v>60</v>
      </c>
      <c r="D294" s="12">
        <v>10000</v>
      </c>
      <c r="E294" s="13">
        <v>27.86617427690461</v>
      </c>
      <c r="F294" s="13">
        <f t="shared" si="25"/>
        <v>3.2987377044981994</v>
      </c>
      <c r="G294" s="12">
        <f t="shared" si="26"/>
        <v>1989.4714194620453</v>
      </c>
      <c r="H294" s="14">
        <f t="shared" si="27"/>
        <v>0.6335896240324985</v>
      </c>
      <c r="I294" s="15">
        <f t="shared" si="28"/>
        <v>-0.3664103759675015</v>
      </c>
      <c r="J294" s="40"/>
      <c r="K294" s="59">
        <f t="shared" si="29"/>
        <v>19894714.194620453</v>
      </c>
    </row>
    <row r="295" spans="1:11" ht="12.75">
      <c r="A295" s="11">
        <v>3140</v>
      </c>
      <c r="B295" s="12">
        <f t="shared" si="24"/>
        <v>3.496929648073215</v>
      </c>
      <c r="C295" s="13">
        <v>60</v>
      </c>
      <c r="D295" s="12">
        <v>10000</v>
      </c>
      <c r="E295" s="13">
        <v>27.74190557593827</v>
      </c>
      <c r="F295" s="13">
        <f t="shared" si="25"/>
        <v>3.3336407212846106</v>
      </c>
      <c r="G295" s="12">
        <f t="shared" si="26"/>
        <v>2155.960110486007</v>
      </c>
      <c r="H295" s="14">
        <f t="shared" si="27"/>
        <v>0.6866115001547793</v>
      </c>
      <c r="I295" s="15">
        <f t="shared" si="28"/>
        <v>-0.31338849984522066</v>
      </c>
      <c r="J295" s="40"/>
      <c r="K295" s="59">
        <f t="shared" si="29"/>
        <v>21559601.10486007</v>
      </c>
    </row>
    <row r="296" spans="1:11" ht="12.75">
      <c r="A296" s="11">
        <v>3140</v>
      </c>
      <c r="B296" s="12">
        <f t="shared" si="24"/>
        <v>3.496929648073215</v>
      </c>
      <c r="C296" s="13">
        <v>60</v>
      </c>
      <c r="D296" s="12">
        <v>10000</v>
      </c>
      <c r="E296" s="41">
        <v>27.355885577324035</v>
      </c>
      <c r="F296" s="13">
        <f t="shared" si="25"/>
        <v>3.4420611230973943</v>
      </c>
      <c r="G296" s="12">
        <f t="shared" si="26"/>
        <v>2767.331095318519</v>
      </c>
      <c r="H296" s="14">
        <f t="shared" si="27"/>
        <v>0.8813156354517577</v>
      </c>
      <c r="I296" s="15">
        <f t="shared" si="28"/>
        <v>-0.11868436454824227</v>
      </c>
      <c r="J296" s="40"/>
      <c r="K296" s="59">
        <f t="shared" si="29"/>
        <v>27673310.953185193</v>
      </c>
    </row>
    <row r="297" spans="1:11" ht="12.75">
      <c r="A297" s="11">
        <v>3140</v>
      </c>
      <c r="B297" s="12">
        <f t="shared" si="24"/>
        <v>3.496929648073215</v>
      </c>
      <c r="C297" s="13">
        <v>60</v>
      </c>
      <c r="D297" s="12">
        <v>10000</v>
      </c>
      <c r="E297" s="41">
        <v>27.61697384855534</v>
      </c>
      <c r="F297" s="13">
        <f t="shared" si="25"/>
        <v>3.368729960522598</v>
      </c>
      <c r="G297" s="12">
        <f t="shared" si="26"/>
        <v>2337.3834277120636</v>
      </c>
      <c r="H297" s="14">
        <f t="shared" si="27"/>
        <v>0.7443896266598928</v>
      </c>
      <c r="I297" s="15">
        <f t="shared" si="28"/>
        <v>-0.25561037334010717</v>
      </c>
      <c r="J297" s="40"/>
      <c r="K297" s="59">
        <f t="shared" si="29"/>
        <v>23373834.277120635</v>
      </c>
    </row>
    <row r="298" spans="1:11" ht="12.75">
      <c r="A298" s="11">
        <v>3140</v>
      </c>
      <c r="B298" s="12">
        <f t="shared" si="24"/>
        <v>3.496929648073215</v>
      </c>
      <c r="C298" s="13">
        <v>60</v>
      </c>
      <c r="D298" s="12">
        <v>10000</v>
      </c>
      <c r="E298" s="41">
        <v>27.29670668686637</v>
      </c>
      <c r="F298" s="13">
        <f t="shared" si="25"/>
        <v>3.4586825393589566</v>
      </c>
      <c r="G298" s="12">
        <f t="shared" si="26"/>
        <v>2875.2958621962534</v>
      </c>
      <c r="H298" s="14">
        <f t="shared" si="27"/>
        <v>0.9156993191707814</v>
      </c>
      <c r="I298" s="15">
        <f t="shared" si="28"/>
        <v>-0.0843006808292186</v>
      </c>
      <c r="J298" s="40"/>
      <c r="K298" s="59">
        <f t="shared" si="29"/>
        <v>28752958.621962536</v>
      </c>
    </row>
    <row r="299" spans="1:11" ht="12.75">
      <c r="A299" s="11">
        <v>3140</v>
      </c>
      <c r="B299" s="12">
        <f t="shared" si="24"/>
        <v>3.496929648073215</v>
      </c>
      <c r="C299" s="13">
        <v>60</v>
      </c>
      <c r="D299" s="12">
        <v>10000</v>
      </c>
      <c r="E299" s="41">
        <v>28.002623806582324</v>
      </c>
      <c r="F299" s="13">
        <f t="shared" si="25"/>
        <v>3.2604134910172093</v>
      </c>
      <c r="G299" s="12">
        <f t="shared" si="26"/>
        <v>1821.4342176503164</v>
      </c>
      <c r="H299" s="14">
        <f t="shared" si="27"/>
        <v>0.580074591608381</v>
      </c>
      <c r="I299" s="15">
        <f t="shared" si="28"/>
        <v>-0.41992540839161896</v>
      </c>
      <c r="J299" s="40"/>
      <c r="K299" s="59">
        <f t="shared" si="29"/>
        <v>18214342.176503163</v>
      </c>
    </row>
    <row r="300" spans="1:11" ht="12.75">
      <c r="A300" s="11">
        <v>3140</v>
      </c>
      <c r="B300" s="12">
        <f t="shared" si="24"/>
        <v>3.496929648073215</v>
      </c>
      <c r="C300" s="13">
        <v>60</v>
      </c>
      <c r="D300" s="12">
        <v>10000</v>
      </c>
      <c r="E300" s="41">
        <v>27.936077008221755</v>
      </c>
      <c r="F300" s="13">
        <f t="shared" si="25"/>
        <v>3.2791043118127856</v>
      </c>
      <c r="G300" s="12">
        <f t="shared" si="26"/>
        <v>1901.5349487204246</v>
      </c>
      <c r="H300" s="14">
        <f t="shared" si="27"/>
        <v>0.6055843785733837</v>
      </c>
      <c r="I300" s="15">
        <f t="shared" si="28"/>
        <v>-0.39441562142661635</v>
      </c>
      <c r="J300" s="40"/>
      <c r="K300" s="59">
        <f t="shared" si="29"/>
        <v>19015349.487204246</v>
      </c>
    </row>
    <row r="301" spans="1:11" ht="12.75">
      <c r="A301" s="17">
        <v>3140</v>
      </c>
      <c r="B301" s="18">
        <f t="shared" si="24"/>
        <v>3.496929648073215</v>
      </c>
      <c r="C301" s="19">
        <v>60</v>
      </c>
      <c r="D301" s="18">
        <v>10000</v>
      </c>
      <c r="E301" s="42">
        <v>27.611433538672163</v>
      </c>
      <c r="F301" s="19">
        <f t="shared" si="25"/>
        <v>3.3702860525019194</v>
      </c>
      <c r="G301" s="18">
        <f t="shared" si="26"/>
        <v>2345.773374216854</v>
      </c>
      <c r="H301" s="20">
        <f t="shared" si="27"/>
        <v>0.7470615841454948</v>
      </c>
      <c r="I301" s="21">
        <f t="shared" si="28"/>
        <v>-0.25293841585450516</v>
      </c>
      <c r="J301" s="40"/>
      <c r="K301" s="59">
        <f t="shared" si="29"/>
        <v>23457733.74216854</v>
      </c>
    </row>
    <row r="302" spans="1:11" ht="12.75">
      <c r="A302" s="5">
        <v>314</v>
      </c>
      <c r="B302" s="6">
        <f t="shared" si="24"/>
        <v>2.496929648073215</v>
      </c>
      <c r="C302" s="7">
        <v>100</v>
      </c>
      <c r="D302" s="6">
        <v>100000</v>
      </c>
      <c r="E302" s="7">
        <v>30.306649605587797</v>
      </c>
      <c r="F302" s="7">
        <f t="shared" si="25"/>
        <v>2.613287943605269</v>
      </c>
      <c r="G302" s="6">
        <f t="shared" si="26"/>
        <v>410.47616449807356</v>
      </c>
      <c r="H302" s="8">
        <f t="shared" si="27"/>
        <v>1.3072489315225273</v>
      </c>
      <c r="I302" s="9">
        <f t="shared" si="28"/>
        <v>0.3072489315225273</v>
      </c>
      <c r="J302" s="39">
        <f>STDEV(G302:G313)/AVERAGE(G302:G313)</f>
        <v>0.1638860092829383</v>
      </c>
      <c r="K302" s="59">
        <f t="shared" si="29"/>
        <v>41047616.44980735</v>
      </c>
    </row>
    <row r="303" spans="1:11" ht="12.75">
      <c r="A303" s="11">
        <v>314</v>
      </c>
      <c r="B303" s="12">
        <f t="shared" si="24"/>
        <v>2.496929648073215</v>
      </c>
      <c r="C303" s="13">
        <v>100</v>
      </c>
      <c r="D303" s="12">
        <v>100000</v>
      </c>
      <c r="E303" s="13">
        <v>30.490219028684205</v>
      </c>
      <c r="F303" s="13">
        <f t="shared" si="25"/>
        <v>2.561729292022186</v>
      </c>
      <c r="G303" s="12">
        <f t="shared" si="26"/>
        <v>364.5266563667701</v>
      </c>
      <c r="H303" s="14">
        <f t="shared" si="27"/>
        <v>1.1609129183655098</v>
      </c>
      <c r="I303" s="15">
        <f t="shared" si="28"/>
        <v>0.1609129183655098</v>
      </c>
      <c r="J303" s="40"/>
      <c r="K303" s="59">
        <f t="shared" si="29"/>
        <v>36452665.63667701</v>
      </c>
    </row>
    <row r="304" spans="1:11" ht="12.75">
      <c r="A304" s="11">
        <v>314</v>
      </c>
      <c r="B304" s="12">
        <f t="shared" si="24"/>
        <v>2.496929648073215</v>
      </c>
      <c r="C304" s="13">
        <v>100</v>
      </c>
      <c r="D304" s="12">
        <v>100000</v>
      </c>
      <c r="E304" s="13">
        <v>30.33152864311983</v>
      </c>
      <c r="F304" s="13">
        <f t="shared" si="25"/>
        <v>2.606300235052288</v>
      </c>
      <c r="G304" s="12">
        <f t="shared" si="26"/>
        <v>403.9245362682652</v>
      </c>
      <c r="H304" s="14">
        <f t="shared" si="27"/>
        <v>1.2863838734658126</v>
      </c>
      <c r="I304" s="15">
        <f t="shared" si="28"/>
        <v>0.2863838734658126</v>
      </c>
      <c r="J304" s="40"/>
      <c r="K304" s="59">
        <f t="shared" si="29"/>
        <v>40392453.62682652</v>
      </c>
    </row>
    <row r="305" spans="1:11" ht="12.75">
      <c r="A305" s="11">
        <v>314</v>
      </c>
      <c r="B305" s="12">
        <f t="shared" si="24"/>
        <v>2.496929648073215</v>
      </c>
      <c r="C305" s="13">
        <v>100</v>
      </c>
      <c r="D305" s="12">
        <v>100000</v>
      </c>
      <c r="E305" s="13">
        <v>30.37841616732295</v>
      </c>
      <c r="F305" s="13">
        <f t="shared" si="25"/>
        <v>2.5931310618686236</v>
      </c>
      <c r="G305" s="12">
        <f t="shared" si="26"/>
        <v>391.8601152444335</v>
      </c>
      <c r="H305" s="14">
        <f t="shared" si="27"/>
        <v>1.2479621504599792</v>
      </c>
      <c r="I305" s="15">
        <f t="shared" si="28"/>
        <v>0.24796215045997916</v>
      </c>
      <c r="J305" s="40"/>
      <c r="K305" s="59">
        <f t="shared" si="29"/>
        <v>39186011.52444335</v>
      </c>
    </row>
    <row r="306" spans="1:11" ht="12.75">
      <c r="A306" s="11">
        <v>314</v>
      </c>
      <c r="B306" s="12">
        <f t="shared" si="24"/>
        <v>2.496929648073215</v>
      </c>
      <c r="C306" s="13">
        <v>100</v>
      </c>
      <c r="D306" s="12">
        <v>100000</v>
      </c>
      <c r="E306" s="13">
        <v>30.869385616282493</v>
      </c>
      <c r="F306" s="13">
        <f t="shared" si="25"/>
        <v>2.4552337893825142</v>
      </c>
      <c r="G306" s="12">
        <f t="shared" si="26"/>
        <v>285.2553440676888</v>
      </c>
      <c r="H306" s="14">
        <f t="shared" si="27"/>
        <v>0.9084565097697095</v>
      </c>
      <c r="I306" s="15">
        <f t="shared" si="28"/>
        <v>-0.09154349023029051</v>
      </c>
      <c r="J306" s="40"/>
      <c r="K306" s="59">
        <f t="shared" si="29"/>
        <v>28525534.406768877</v>
      </c>
    </row>
    <row r="307" spans="1:11" ht="12.75">
      <c r="A307" s="11">
        <v>314</v>
      </c>
      <c r="B307" s="12">
        <f t="shared" si="24"/>
        <v>2.496929648073215</v>
      </c>
      <c r="C307" s="13">
        <v>100</v>
      </c>
      <c r="D307" s="12">
        <v>100000</v>
      </c>
      <c r="E307" s="13">
        <v>30.79235324341721</v>
      </c>
      <c r="F307" s="13">
        <f t="shared" si="25"/>
        <v>2.4768696653698425</v>
      </c>
      <c r="G307" s="12">
        <f t="shared" si="26"/>
        <v>299.8262585636421</v>
      </c>
      <c r="H307" s="14">
        <f t="shared" si="27"/>
        <v>0.9548606960625545</v>
      </c>
      <c r="I307" s="15">
        <f t="shared" si="28"/>
        <v>-0.045139303937445474</v>
      </c>
      <c r="J307" s="40"/>
      <c r="K307" s="59">
        <f t="shared" si="29"/>
        <v>29982625.856364213</v>
      </c>
    </row>
    <row r="308" spans="1:11" ht="12.75">
      <c r="A308" s="11">
        <v>314</v>
      </c>
      <c r="B308" s="12">
        <f t="shared" si="24"/>
        <v>2.496929648073215</v>
      </c>
      <c r="C308" s="13">
        <v>100</v>
      </c>
      <c r="D308" s="12">
        <v>100000</v>
      </c>
      <c r="E308" s="41">
        <v>30.671208286401665</v>
      </c>
      <c r="F308" s="13">
        <f t="shared" si="25"/>
        <v>2.5108953245698045</v>
      </c>
      <c r="G308" s="12">
        <f t="shared" si="26"/>
        <v>324.26145310990364</v>
      </c>
      <c r="H308" s="14">
        <f t="shared" si="27"/>
        <v>1.0326797869742155</v>
      </c>
      <c r="I308" s="15">
        <f t="shared" si="28"/>
        <v>0.032679786974215475</v>
      </c>
      <c r="J308" s="40"/>
      <c r="K308" s="59">
        <f t="shared" si="29"/>
        <v>32426145.310990363</v>
      </c>
    </row>
    <row r="309" spans="1:11" ht="12.75">
      <c r="A309" s="11">
        <v>314</v>
      </c>
      <c r="B309" s="12">
        <f t="shared" si="24"/>
        <v>2.496929648073215</v>
      </c>
      <c r="C309" s="13">
        <v>100</v>
      </c>
      <c r="D309" s="12">
        <v>100000</v>
      </c>
      <c r="E309" s="41">
        <v>30.678436953334245</v>
      </c>
      <c r="F309" s="13">
        <f t="shared" si="25"/>
        <v>2.50886502827372</v>
      </c>
      <c r="G309" s="12">
        <f t="shared" si="26"/>
        <v>322.74909136656095</v>
      </c>
      <c r="H309" s="14">
        <f t="shared" si="27"/>
        <v>1.0278633483011494</v>
      </c>
      <c r="I309" s="15">
        <f t="shared" si="28"/>
        <v>0.02786334830114945</v>
      </c>
      <c r="J309" s="40"/>
      <c r="K309" s="59">
        <f t="shared" si="29"/>
        <v>32274909.136656094</v>
      </c>
    </row>
    <row r="310" spans="1:11" ht="12.75">
      <c r="A310" s="11">
        <v>314</v>
      </c>
      <c r="B310" s="12">
        <f t="shared" si="24"/>
        <v>2.496929648073215</v>
      </c>
      <c r="C310" s="13">
        <v>100</v>
      </c>
      <c r="D310" s="12">
        <v>100000</v>
      </c>
      <c r="E310" s="41">
        <v>30.55930231543733</v>
      </c>
      <c r="F310" s="13">
        <f t="shared" si="25"/>
        <v>2.542326054533948</v>
      </c>
      <c r="G310" s="12">
        <f t="shared" si="26"/>
        <v>348.5989338483811</v>
      </c>
      <c r="H310" s="14">
        <f t="shared" si="27"/>
        <v>1.1101876874152263</v>
      </c>
      <c r="I310" s="15">
        <f t="shared" si="28"/>
        <v>0.11018768741522633</v>
      </c>
      <c r="J310" s="40"/>
      <c r="K310" s="59">
        <f t="shared" si="29"/>
        <v>34859893.38483811</v>
      </c>
    </row>
    <row r="311" spans="1:11" ht="12.75">
      <c r="A311" s="11">
        <v>314</v>
      </c>
      <c r="B311" s="12">
        <f t="shared" si="24"/>
        <v>2.496929648073215</v>
      </c>
      <c r="C311" s="13">
        <v>100</v>
      </c>
      <c r="D311" s="12">
        <v>100000</v>
      </c>
      <c r="E311" s="41">
        <v>31.00445124614169</v>
      </c>
      <c r="F311" s="13">
        <f t="shared" si="25"/>
        <v>2.4172982681323183</v>
      </c>
      <c r="G311" s="12">
        <f t="shared" si="26"/>
        <v>261.3955971021815</v>
      </c>
      <c r="H311" s="14">
        <f t="shared" si="27"/>
        <v>0.8324700544655462</v>
      </c>
      <c r="I311" s="15">
        <f t="shared" si="28"/>
        <v>-0.16752994553445377</v>
      </c>
      <c r="J311" s="40"/>
      <c r="K311" s="59">
        <f t="shared" si="29"/>
        <v>26139559.71021815</v>
      </c>
    </row>
    <row r="312" spans="1:11" ht="12.75">
      <c r="A312" s="11">
        <v>314</v>
      </c>
      <c r="B312" s="12">
        <f t="shared" si="24"/>
        <v>2.496929648073215</v>
      </c>
      <c r="C312" s="13">
        <v>100</v>
      </c>
      <c r="D312" s="12">
        <v>100000</v>
      </c>
      <c r="E312" s="41">
        <v>30.879979183323297</v>
      </c>
      <c r="F312" s="13">
        <f t="shared" si="25"/>
        <v>2.452258402616757</v>
      </c>
      <c r="G312" s="12">
        <f t="shared" si="26"/>
        <v>283.307715836739</v>
      </c>
      <c r="H312" s="14">
        <f t="shared" si="27"/>
        <v>0.9022538720915255</v>
      </c>
      <c r="I312" s="15">
        <f t="shared" si="28"/>
        <v>-0.09774612790847448</v>
      </c>
      <c r="J312" s="40"/>
      <c r="K312" s="59">
        <f t="shared" si="29"/>
        <v>28330771.5836739</v>
      </c>
    </row>
    <row r="313" spans="1:11" ht="12.75">
      <c r="A313" s="17">
        <v>314</v>
      </c>
      <c r="B313" s="18">
        <f t="shared" si="24"/>
        <v>2.496929648073215</v>
      </c>
      <c r="C313" s="19">
        <v>100</v>
      </c>
      <c r="D313" s="18">
        <v>100000</v>
      </c>
      <c r="E313" s="42">
        <v>31.013585884656575</v>
      </c>
      <c r="F313" s="19">
        <f t="shared" si="25"/>
        <v>2.4147326467091963</v>
      </c>
      <c r="G313" s="18">
        <f t="shared" si="26"/>
        <v>259.8559387899925</v>
      </c>
      <c r="H313" s="20">
        <f t="shared" si="27"/>
        <v>0.827566684044562</v>
      </c>
      <c r="I313" s="21">
        <f t="shared" si="28"/>
        <v>-0.17243331595543798</v>
      </c>
      <c r="J313" s="40"/>
      <c r="K313" s="59">
        <f t="shared" si="29"/>
        <v>25985593.87899925</v>
      </c>
    </row>
    <row r="314" spans="1:11" ht="12.75">
      <c r="A314" s="5">
        <v>314</v>
      </c>
      <c r="B314" s="6">
        <f t="shared" si="24"/>
        <v>2.496929648073215</v>
      </c>
      <c r="C314" s="7">
        <v>90</v>
      </c>
      <c r="D314" s="6">
        <v>100000</v>
      </c>
      <c r="E314" s="7">
        <v>30.95493730487625</v>
      </c>
      <c r="F314" s="7">
        <f t="shared" si="25"/>
        <v>2.431205116032959</v>
      </c>
      <c r="G314" s="6">
        <f t="shared" si="26"/>
        <v>269.90138679413235</v>
      </c>
      <c r="H314" s="8">
        <f t="shared" si="27"/>
        <v>0.8595585566692113</v>
      </c>
      <c r="I314" s="9">
        <f t="shared" si="28"/>
        <v>-0.14044144333078867</v>
      </c>
      <c r="J314" s="39">
        <f>STDEV(G314:G325)/AVERAGE(G314:G325)</f>
        <v>0.17243478393215145</v>
      </c>
      <c r="K314" s="59">
        <f t="shared" si="29"/>
        <v>26990138.679413237</v>
      </c>
    </row>
    <row r="315" spans="1:11" ht="12.75">
      <c r="A315" s="11">
        <v>314</v>
      </c>
      <c r="B315" s="12">
        <f t="shared" si="24"/>
        <v>2.496929648073215</v>
      </c>
      <c r="C315" s="13">
        <v>90</v>
      </c>
      <c r="D315" s="12">
        <v>100000</v>
      </c>
      <c r="E315" s="13">
        <v>31.0056866078158</v>
      </c>
      <c r="F315" s="13">
        <f t="shared" si="25"/>
        <v>2.4169512954118066</v>
      </c>
      <c r="G315" s="12">
        <f t="shared" si="26"/>
        <v>261.18684261794067</v>
      </c>
      <c r="H315" s="14">
        <f t="shared" si="27"/>
        <v>0.831805231267327</v>
      </c>
      <c r="I315" s="15">
        <f t="shared" si="28"/>
        <v>-0.16819476873267303</v>
      </c>
      <c r="J315" s="40"/>
      <c r="K315" s="59">
        <f t="shared" si="29"/>
        <v>26118684.261794068</v>
      </c>
    </row>
    <row r="316" spans="1:11" ht="12.75">
      <c r="A316" s="11">
        <v>314</v>
      </c>
      <c r="B316" s="12">
        <f t="shared" si="24"/>
        <v>2.496929648073215</v>
      </c>
      <c r="C316" s="13">
        <v>90</v>
      </c>
      <c r="D316" s="12">
        <v>100000</v>
      </c>
      <c r="E316" s="13">
        <v>31.06842148103394</v>
      </c>
      <c r="F316" s="13">
        <f t="shared" si="25"/>
        <v>2.3993311198084646</v>
      </c>
      <c r="G316" s="12">
        <f t="shared" si="26"/>
        <v>250.80207183448175</v>
      </c>
      <c r="H316" s="14">
        <f t="shared" si="27"/>
        <v>0.798732712848668</v>
      </c>
      <c r="I316" s="15">
        <f t="shared" si="28"/>
        <v>-0.20126728715133202</v>
      </c>
      <c r="J316" s="40"/>
      <c r="K316" s="59">
        <f t="shared" si="29"/>
        <v>25080207.183448177</v>
      </c>
    </row>
    <row r="317" spans="1:11" ht="12.75">
      <c r="A317" s="11">
        <v>314</v>
      </c>
      <c r="B317" s="12">
        <f t="shared" si="24"/>
        <v>2.496929648073215</v>
      </c>
      <c r="C317" s="13">
        <v>90</v>
      </c>
      <c r="D317" s="12">
        <v>100000</v>
      </c>
      <c r="E317" s="13">
        <v>31.171058689741184</v>
      </c>
      <c r="F317" s="13">
        <f t="shared" si="25"/>
        <v>2.370503682243235</v>
      </c>
      <c r="G317" s="12">
        <f t="shared" si="26"/>
        <v>234.69491616292277</v>
      </c>
      <c r="H317" s="14">
        <f t="shared" si="27"/>
        <v>0.7474360387354229</v>
      </c>
      <c r="I317" s="15">
        <f t="shared" si="28"/>
        <v>-0.25256396126457714</v>
      </c>
      <c r="J317" s="40"/>
      <c r="K317" s="59">
        <f t="shared" si="29"/>
        <v>23469491.616292275</v>
      </c>
    </row>
    <row r="318" spans="1:11" ht="12.75">
      <c r="A318" s="11">
        <v>314</v>
      </c>
      <c r="B318" s="12">
        <f t="shared" si="24"/>
        <v>2.496929648073215</v>
      </c>
      <c r="C318" s="13">
        <v>90</v>
      </c>
      <c r="D318" s="12">
        <v>100000</v>
      </c>
      <c r="E318" s="13">
        <v>31.53313696924839</v>
      </c>
      <c r="F318" s="13">
        <f t="shared" si="25"/>
        <v>2.268807726871028</v>
      </c>
      <c r="G318" s="12">
        <f t="shared" si="26"/>
        <v>185.69821402106246</v>
      </c>
      <c r="H318" s="14">
        <f t="shared" si="27"/>
        <v>0.5913955860543391</v>
      </c>
      <c r="I318" s="15">
        <f t="shared" si="28"/>
        <v>-0.40860441394566094</v>
      </c>
      <c r="J318" s="40"/>
      <c r="K318" s="59">
        <f t="shared" si="29"/>
        <v>18569821.402106244</v>
      </c>
    </row>
    <row r="319" spans="1:11" ht="12.75">
      <c r="A319" s="11">
        <v>314</v>
      </c>
      <c r="B319" s="12">
        <f t="shared" si="24"/>
        <v>2.496929648073215</v>
      </c>
      <c r="C319" s="13">
        <v>90</v>
      </c>
      <c r="D319" s="12">
        <v>100000</v>
      </c>
      <c r="E319" s="13">
        <v>30.91551576600317</v>
      </c>
      <c r="F319" s="13">
        <f t="shared" si="25"/>
        <v>2.4422773379386657</v>
      </c>
      <c r="G319" s="12">
        <f t="shared" si="26"/>
        <v>276.8709162610177</v>
      </c>
      <c r="H319" s="14">
        <f t="shared" si="27"/>
        <v>0.8817545103854068</v>
      </c>
      <c r="I319" s="15">
        <f t="shared" si="28"/>
        <v>-0.11824548961459325</v>
      </c>
      <c r="J319" s="40"/>
      <c r="K319" s="59">
        <f t="shared" si="29"/>
        <v>27687091.626101773</v>
      </c>
    </row>
    <row r="320" spans="1:11" ht="12.75">
      <c r="A320" s="11">
        <v>314</v>
      </c>
      <c r="B320" s="12">
        <f t="shared" si="24"/>
        <v>2.496929648073215</v>
      </c>
      <c r="C320" s="13">
        <v>90</v>
      </c>
      <c r="D320" s="12">
        <v>100000</v>
      </c>
      <c r="E320" s="41">
        <v>30.73933488344781</v>
      </c>
      <c r="F320" s="13">
        <f t="shared" si="25"/>
        <v>2.49176078995399</v>
      </c>
      <c r="G320" s="12">
        <f t="shared" si="26"/>
        <v>310.28500629414526</v>
      </c>
      <c r="H320" s="14">
        <f t="shared" si="27"/>
        <v>0.9881688098539658</v>
      </c>
      <c r="I320" s="15">
        <f t="shared" si="28"/>
        <v>-0.011831190146034176</v>
      </c>
      <c r="J320" s="40"/>
      <c r="K320" s="59">
        <f t="shared" si="29"/>
        <v>31028500.629414525</v>
      </c>
    </row>
    <row r="321" spans="1:11" ht="12.75">
      <c r="A321" s="11">
        <v>314</v>
      </c>
      <c r="B321" s="12">
        <f t="shared" si="24"/>
        <v>2.496929648073215</v>
      </c>
      <c r="C321" s="13">
        <v>90</v>
      </c>
      <c r="D321" s="12">
        <v>100000</v>
      </c>
      <c r="E321" s="41">
        <v>30.87074059250878</v>
      </c>
      <c r="F321" s="13">
        <f t="shared" si="25"/>
        <v>2.454853220843505</v>
      </c>
      <c r="G321" s="12">
        <f t="shared" si="26"/>
        <v>285.005486740011</v>
      </c>
      <c r="H321" s="14">
        <f t="shared" si="27"/>
        <v>0.9076607857962135</v>
      </c>
      <c r="I321" s="15">
        <f t="shared" si="28"/>
        <v>-0.09233921420378655</v>
      </c>
      <c r="J321" s="40"/>
      <c r="K321" s="59">
        <f t="shared" si="29"/>
        <v>28500548.6740011</v>
      </c>
    </row>
    <row r="322" spans="1:11" ht="12.75">
      <c r="A322" s="11">
        <v>314</v>
      </c>
      <c r="B322" s="12">
        <f t="shared" si="24"/>
        <v>2.496929648073215</v>
      </c>
      <c r="C322" s="13">
        <v>90</v>
      </c>
      <c r="D322" s="12">
        <v>100000</v>
      </c>
      <c r="E322" s="41">
        <v>30.40815710284521</v>
      </c>
      <c r="F322" s="13">
        <f t="shared" si="25"/>
        <v>2.5847778050653827</v>
      </c>
      <c r="G322" s="12">
        <f t="shared" si="26"/>
        <v>384.3950664688039</v>
      </c>
      <c r="H322" s="14">
        <f t="shared" si="27"/>
        <v>1.224188109773261</v>
      </c>
      <c r="I322" s="15">
        <f t="shared" si="28"/>
        <v>0.22418810977326098</v>
      </c>
      <c r="J322" s="40"/>
      <c r="K322" s="59">
        <f t="shared" si="29"/>
        <v>38439506.64688039</v>
      </c>
    </row>
    <row r="323" spans="1:11" ht="12.75">
      <c r="A323" s="11">
        <v>314</v>
      </c>
      <c r="B323" s="12">
        <f aca="true" t="shared" si="30" ref="B323:B386">LOG10(A323)</f>
        <v>2.496929648073215</v>
      </c>
      <c r="C323" s="13">
        <v>90</v>
      </c>
      <c r="D323" s="12">
        <v>100000</v>
      </c>
      <c r="E323" s="41">
        <v>30.95444684172585</v>
      </c>
      <c r="F323" s="13">
        <f aca="true" t="shared" si="31" ref="F323:F386">(E323-39.611)/-3.5604</f>
        <v>2.4313428711027263</v>
      </c>
      <c r="G323" s="12">
        <f aca="true" t="shared" si="32" ref="G323:G386">10^F323</f>
        <v>269.9870111416657</v>
      </c>
      <c r="H323" s="14">
        <f aca="true" t="shared" si="33" ref="H323:H386">G323/A323</f>
        <v>0.8598312456740945</v>
      </c>
      <c r="I323" s="15">
        <f aca="true" t="shared" si="34" ref="I323:I386">H323-1</f>
        <v>-0.14016875432590548</v>
      </c>
      <c r="J323" s="40"/>
      <c r="K323" s="59">
        <f aca="true" t="shared" si="35" ref="K323:K386">G323*D323</f>
        <v>26998701.11416657</v>
      </c>
    </row>
    <row r="324" spans="1:11" ht="12.75">
      <c r="A324" s="11">
        <v>314</v>
      </c>
      <c r="B324" s="12">
        <f t="shared" si="30"/>
        <v>2.496929648073215</v>
      </c>
      <c r="C324" s="13">
        <v>90</v>
      </c>
      <c r="D324" s="12">
        <v>100000</v>
      </c>
      <c r="E324" s="41">
        <v>31.013972627875702</v>
      </c>
      <c r="F324" s="13">
        <f t="shared" si="31"/>
        <v>2.4146240231783773</v>
      </c>
      <c r="G324" s="12">
        <f t="shared" si="32"/>
        <v>259.79095306920783</v>
      </c>
      <c r="H324" s="14">
        <f t="shared" si="33"/>
        <v>0.8273597231503435</v>
      </c>
      <c r="I324" s="15">
        <f t="shared" si="34"/>
        <v>-0.17264027684965655</v>
      </c>
      <c r="J324" s="40"/>
      <c r="K324" s="59">
        <f t="shared" si="35"/>
        <v>25979095.30692078</v>
      </c>
    </row>
    <row r="325" spans="1:11" ht="12.75">
      <c r="A325" s="17">
        <v>314</v>
      </c>
      <c r="B325" s="18">
        <f t="shared" si="30"/>
        <v>2.496929648073215</v>
      </c>
      <c r="C325" s="19">
        <v>90</v>
      </c>
      <c r="D325" s="18">
        <v>100000</v>
      </c>
      <c r="E325" s="42">
        <v>30.794832748915255</v>
      </c>
      <c r="F325" s="19">
        <f t="shared" si="31"/>
        <v>2.476173253309949</v>
      </c>
      <c r="G325" s="18">
        <f t="shared" si="32"/>
        <v>299.3458580336738</v>
      </c>
      <c r="H325" s="20">
        <f t="shared" si="33"/>
        <v>0.9533307580690248</v>
      </c>
      <c r="I325" s="21">
        <f t="shared" si="34"/>
        <v>-0.046669241930975214</v>
      </c>
      <c r="J325" s="40"/>
      <c r="K325" s="59">
        <f t="shared" si="35"/>
        <v>29934585.803367376</v>
      </c>
    </row>
    <row r="326" spans="1:11" ht="12.75">
      <c r="A326" s="5">
        <v>314</v>
      </c>
      <c r="B326" s="6">
        <f t="shared" si="30"/>
        <v>2.496929648073215</v>
      </c>
      <c r="C326" s="7">
        <v>80</v>
      </c>
      <c r="D326" s="6">
        <v>100000</v>
      </c>
      <c r="E326" s="7">
        <v>30.972995156248132</v>
      </c>
      <c r="F326" s="7">
        <f t="shared" si="31"/>
        <v>2.4261332557442605</v>
      </c>
      <c r="G326" s="6">
        <f t="shared" si="32"/>
        <v>266.76770694904184</v>
      </c>
      <c r="H326" s="8">
        <f t="shared" si="33"/>
        <v>0.8495786845510886</v>
      </c>
      <c r="I326" s="9">
        <f t="shared" si="34"/>
        <v>-0.15042131544891135</v>
      </c>
      <c r="J326" s="39">
        <f>STDEV(G326:G337)/AVERAGE(G326:G337)</f>
        <v>0.1536204116062866</v>
      </c>
      <c r="K326" s="59">
        <f t="shared" si="35"/>
        <v>26676770.694904182</v>
      </c>
    </row>
    <row r="327" spans="1:11" ht="12.75">
      <c r="A327" s="11">
        <v>314</v>
      </c>
      <c r="B327" s="12">
        <f t="shared" si="30"/>
        <v>2.496929648073215</v>
      </c>
      <c r="C327" s="13">
        <v>80</v>
      </c>
      <c r="D327" s="12">
        <v>100000</v>
      </c>
      <c r="E327" s="13">
        <v>30.481305703594668</v>
      </c>
      <c r="F327" s="13">
        <f t="shared" si="31"/>
        <v>2.564232753737032</v>
      </c>
      <c r="G327" s="12">
        <f t="shared" si="32"/>
        <v>366.634014108638</v>
      </c>
      <c r="H327" s="14">
        <f t="shared" si="33"/>
        <v>1.1676242487536241</v>
      </c>
      <c r="I327" s="15">
        <f t="shared" si="34"/>
        <v>0.16762424875362414</v>
      </c>
      <c r="J327" s="40"/>
      <c r="K327" s="59">
        <f t="shared" si="35"/>
        <v>36663401.4108638</v>
      </c>
    </row>
    <row r="328" spans="1:11" ht="12.75">
      <c r="A328" s="11">
        <v>314</v>
      </c>
      <c r="B328" s="12">
        <f t="shared" si="30"/>
        <v>2.496929648073215</v>
      </c>
      <c r="C328" s="13">
        <v>80</v>
      </c>
      <c r="D328" s="12">
        <v>100000</v>
      </c>
      <c r="E328" s="13">
        <v>30.523426550565354</v>
      </c>
      <c r="F328" s="13">
        <f t="shared" si="31"/>
        <v>2.552402384404742</v>
      </c>
      <c r="G328" s="12">
        <f t="shared" si="32"/>
        <v>356.7815471190635</v>
      </c>
      <c r="H328" s="14">
        <f t="shared" si="33"/>
        <v>1.136246965347336</v>
      </c>
      <c r="I328" s="15">
        <f t="shared" si="34"/>
        <v>0.13624696534733594</v>
      </c>
      <c r="J328" s="40"/>
      <c r="K328" s="59">
        <f t="shared" si="35"/>
        <v>35678154.71190635</v>
      </c>
    </row>
    <row r="329" spans="1:11" ht="12.75">
      <c r="A329" s="11">
        <v>314</v>
      </c>
      <c r="B329" s="12">
        <f t="shared" si="30"/>
        <v>2.496929648073215</v>
      </c>
      <c r="C329" s="13">
        <v>80</v>
      </c>
      <c r="D329" s="12">
        <v>100000</v>
      </c>
      <c r="E329" s="13">
        <v>31.02049833432916</v>
      </c>
      <c r="F329" s="13">
        <f t="shared" si="31"/>
        <v>2.412791165506919</v>
      </c>
      <c r="G329" s="12">
        <f t="shared" si="32"/>
        <v>258.6968648367963</v>
      </c>
      <c r="H329" s="14">
        <f t="shared" si="33"/>
        <v>0.8238753657222811</v>
      </c>
      <c r="I329" s="15">
        <f t="shared" si="34"/>
        <v>-0.17612463427771885</v>
      </c>
      <c r="J329" s="40"/>
      <c r="K329" s="59">
        <f t="shared" si="35"/>
        <v>25869686.48367963</v>
      </c>
    </row>
    <row r="330" spans="1:11" ht="12.75">
      <c r="A330" s="11">
        <v>314</v>
      </c>
      <c r="B330" s="12">
        <f t="shared" si="30"/>
        <v>2.496929648073215</v>
      </c>
      <c r="C330" s="13">
        <v>80</v>
      </c>
      <c r="D330" s="12">
        <v>100000</v>
      </c>
      <c r="E330" s="13">
        <v>30.976554623811918</v>
      </c>
      <c r="F330" s="13">
        <f t="shared" si="31"/>
        <v>2.4251335176351194</v>
      </c>
      <c r="G330" s="12">
        <f t="shared" si="32"/>
        <v>266.1543187467778</v>
      </c>
      <c r="H330" s="14">
        <f t="shared" si="33"/>
        <v>0.8476252189387827</v>
      </c>
      <c r="I330" s="15">
        <f t="shared" si="34"/>
        <v>-0.15237478106121727</v>
      </c>
      <c r="J330" s="40"/>
      <c r="K330" s="59">
        <f t="shared" si="35"/>
        <v>26615431.874677777</v>
      </c>
    </row>
    <row r="331" spans="1:11" ht="12.75">
      <c r="A331" s="11">
        <v>314</v>
      </c>
      <c r="B331" s="12">
        <f t="shared" si="30"/>
        <v>2.496929648073215</v>
      </c>
      <c r="C331" s="13">
        <v>80</v>
      </c>
      <c r="D331" s="12">
        <v>100000</v>
      </c>
      <c r="E331" s="13">
        <v>31.251991059732283</v>
      </c>
      <c r="F331" s="13">
        <f t="shared" si="31"/>
        <v>2.3477724245218834</v>
      </c>
      <c r="G331" s="12">
        <f t="shared" si="32"/>
        <v>222.72677286239082</v>
      </c>
      <c r="H331" s="14">
        <f t="shared" si="33"/>
        <v>0.7093209326827733</v>
      </c>
      <c r="I331" s="15">
        <f t="shared" si="34"/>
        <v>-0.2906790673172267</v>
      </c>
      <c r="J331" s="40"/>
      <c r="K331" s="59">
        <f t="shared" si="35"/>
        <v>22272677.28623908</v>
      </c>
    </row>
    <row r="332" spans="1:11" ht="12.75">
      <c r="A332" s="11">
        <v>314</v>
      </c>
      <c r="B332" s="12">
        <f t="shared" si="30"/>
        <v>2.496929648073215</v>
      </c>
      <c r="C332" s="13">
        <v>80</v>
      </c>
      <c r="D332" s="12">
        <v>100000</v>
      </c>
      <c r="E332" s="41">
        <v>30.721224930029955</v>
      </c>
      <c r="F332" s="13">
        <f t="shared" si="31"/>
        <v>2.4968472840046183</v>
      </c>
      <c r="G332" s="12">
        <f t="shared" si="32"/>
        <v>313.9404554596616</v>
      </c>
      <c r="H332" s="14">
        <f t="shared" si="33"/>
        <v>0.9998103677059287</v>
      </c>
      <c r="I332" s="15">
        <f t="shared" si="34"/>
        <v>-0.00018963229407131799</v>
      </c>
      <c r="J332" s="40"/>
      <c r="K332" s="59">
        <f t="shared" si="35"/>
        <v>31394045.545966163</v>
      </c>
    </row>
    <row r="333" spans="1:11" ht="12.75">
      <c r="A333" s="11">
        <v>314</v>
      </c>
      <c r="B333" s="12">
        <f t="shared" si="30"/>
        <v>2.496929648073215</v>
      </c>
      <c r="C333" s="13">
        <v>80</v>
      </c>
      <c r="D333" s="12">
        <v>100000</v>
      </c>
      <c r="E333" s="41">
        <v>30.87202614422383</v>
      </c>
      <c r="F333" s="13">
        <f t="shared" si="31"/>
        <v>2.4544921513807902</v>
      </c>
      <c r="G333" s="12">
        <f t="shared" si="32"/>
        <v>284.76863359977756</v>
      </c>
      <c r="H333" s="14">
        <f t="shared" si="33"/>
        <v>0.9069064764324126</v>
      </c>
      <c r="I333" s="15">
        <f t="shared" si="34"/>
        <v>-0.09309352356758738</v>
      </c>
      <c r="J333" s="40"/>
      <c r="K333" s="59">
        <f t="shared" si="35"/>
        <v>28476863.359977756</v>
      </c>
    </row>
    <row r="334" spans="1:11" ht="12.75">
      <c r="A334" s="11">
        <v>314</v>
      </c>
      <c r="B334" s="12">
        <f t="shared" si="30"/>
        <v>2.496929648073215</v>
      </c>
      <c r="C334" s="13">
        <v>80</v>
      </c>
      <c r="D334" s="12">
        <v>100000</v>
      </c>
      <c r="E334" s="41">
        <v>30.754956475499387</v>
      </c>
      <c r="F334" s="13">
        <f t="shared" si="31"/>
        <v>2.487373195287218</v>
      </c>
      <c r="G334" s="12">
        <f t="shared" si="32"/>
        <v>307.16603750997535</v>
      </c>
      <c r="H334" s="14">
        <f t="shared" si="33"/>
        <v>0.9782357882483291</v>
      </c>
      <c r="I334" s="15">
        <f t="shared" si="34"/>
        <v>-0.02176421175167087</v>
      </c>
      <c r="J334" s="40"/>
      <c r="K334" s="59">
        <f t="shared" si="35"/>
        <v>30716603.750997536</v>
      </c>
    </row>
    <row r="335" spans="1:11" ht="12.75">
      <c r="A335" s="11">
        <v>314</v>
      </c>
      <c r="B335" s="12">
        <f t="shared" si="30"/>
        <v>2.496929648073215</v>
      </c>
      <c r="C335" s="13">
        <v>80</v>
      </c>
      <c r="D335" s="12">
        <v>100000</v>
      </c>
      <c r="E335" s="41">
        <v>31.008442880073712</v>
      </c>
      <c r="F335" s="13">
        <f t="shared" si="31"/>
        <v>2.4161771486142807</v>
      </c>
      <c r="G335" s="12">
        <f t="shared" si="32"/>
        <v>260.7216816240802</v>
      </c>
      <c r="H335" s="14">
        <f t="shared" si="33"/>
        <v>0.8303238268282809</v>
      </c>
      <c r="I335" s="15">
        <f t="shared" si="34"/>
        <v>-0.16967617317171912</v>
      </c>
      <c r="J335" s="40"/>
      <c r="K335" s="59">
        <f t="shared" si="35"/>
        <v>26072168.16240802</v>
      </c>
    </row>
    <row r="336" spans="1:11" ht="12.75">
      <c r="A336" s="11">
        <v>314</v>
      </c>
      <c r="B336" s="12">
        <f t="shared" si="30"/>
        <v>2.496929648073215</v>
      </c>
      <c r="C336" s="13">
        <v>80</v>
      </c>
      <c r="D336" s="12">
        <v>100000</v>
      </c>
      <c r="E336" s="41">
        <v>31.06482533773238</v>
      </c>
      <c r="F336" s="13">
        <f t="shared" si="31"/>
        <v>2.40034115893372</v>
      </c>
      <c r="G336" s="12">
        <f t="shared" si="32"/>
        <v>251.38604127801486</v>
      </c>
      <c r="H336" s="14">
        <f t="shared" si="33"/>
        <v>0.8005924881465442</v>
      </c>
      <c r="I336" s="15">
        <f t="shared" si="34"/>
        <v>-0.19940751185345584</v>
      </c>
      <c r="J336" s="40"/>
      <c r="K336" s="59">
        <f t="shared" si="35"/>
        <v>25138604.127801485</v>
      </c>
    </row>
    <row r="337" spans="1:11" ht="12.75">
      <c r="A337" s="17">
        <v>314</v>
      </c>
      <c r="B337" s="18">
        <f t="shared" si="30"/>
        <v>2.496929648073215</v>
      </c>
      <c r="C337" s="19">
        <v>80</v>
      </c>
      <c r="D337" s="18">
        <v>100000</v>
      </c>
      <c r="E337" s="42">
        <v>31.03896819317398</v>
      </c>
      <c r="F337" s="19">
        <f t="shared" si="31"/>
        <v>2.407603585784187</v>
      </c>
      <c r="G337" s="18">
        <f t="shared" si="32"/>
        <v>255.62515329033533</v>
      </c>
      <c r="H337" s="20">
        <f t="shared" si="33"/>
        <v>0.8140928448736794</v>
      </c>
      <c r="I337" s="21">
        <f t="shared" si="34"/>
        <v>-0.1859071551263206</v>
      </c>
      <c r="J337" s="40"/>
      <c r="K337" s="59">
        <f t="shared" si="35"/>
        <v>25562515.329033535</v>
      </c>
    </row>
    <row r="338" spans="1:11" ht="12.75">
      <c r="A338" s="5">
        <v>314</v>
      </c>
      <c r="B338" s="6">
        <f t="shared" si="30"/>
        <v>2.496929648073215</v>
      </c>
      <c r="C338" s="7">
        <v>70</v>
      </c>
      <c r="D338" s="6">
        <v>100000</v>
      </c>
      <c r="E338" s="7">
        <v>30.840820463153918</v>
      </c>
      <c r="F338" s="7">
        <f t="shared" si="31"/>
        <v>2.4632568073379617</v>
      </c>
      <c r="G338" s="6">
        <f t="shared" si="32"/>
        <v>290.574037112387</v>
      </c>
      <c r="H338" s="8">
        <f t="shared" si="33"/>
        <v>0.9253950226509139</v>
      </c>
      <c r="I338" s="9">
        <f t="shared" si="34"/>
        <v>-0.07460497734908611</v>
      </c>
      <c r="J338" s="39">
        <f>STDEV(G338:G349)/AVERAGE(G338:G349)</f>
        <v>0.17020121805773306</v>
      </c>
      <c r="K338" s="59">
        <f t="shared" si="35"/>
        <v>29057403.711238697</v>
      </c>
    </row>
    <row r="339" spans="1:11" ht="12.75">
      <c r="A339" s="11">
        <v>314</v>
      </c>
      <c r="B339" s="12">
        <f t="shared" si="30"/>
        <v>2.496929648073215</v>
      </c>
      <c r="C339" s="13">
        <v>70</v>
      </c>
      <c r="D339" s="12">
        <v>100000</v>
      </c>
      <c r="E339" s="13">
        <v>30.950659988157227</v>
      </c>
      <c r="F339" s="13">
        <f t="shared" si="31"/>
        <v>2.43240647450926</v>
      </c>
      <c r="G339" s="12">
        <f t="shared" si="32"/>
        <v>270.64902973887496</v>
      </c>
      <c r="H339" s="14">
        <f t="shared" si="33"/>
        <v>0.8619395851556527</v>
      </c>
      <c r="I339" s="15">
        <f t="shared" si="34"/>
        <v>-0.13806041484434728</v>
      </c>
      <c r="J339" s="40"/>
      <c r="K339" s="59">
        <f t="shared" si="35"/>
        <v>27064902.973887496</v>
      </c>
    </row>
    <row r="340" spans="1:11" ht="12.75">
      <c r="A340" s="11">
        <v>314</v>
      </c>
      <c r="B340" s="12">
        <f t="shared" si="30"/>
        <v>2.496929648073215</v>
      </c>
      <c r="C340" s="13">
        <v>70</v>
      </c>
      <c r="D340" s="12">
        <v>100000</v>
      </c>
      <c r="E340" s="13">
        <v>31.202094559381315</v>
      </c>
      <c r="F340" s="13">
        <f t="shared" si="31"/>
        <v>2.3617867207669594</v>
      </c>
      <c r="G340" s="12">
        <f t="shared" si="32"/>
        <v>230.0311871578433</v>
      </c>
      <c r="H340" s="14">
        <f t="shared" si="33"/>
        <v>0.7325833985918576</v>
      </c>
      <c r="I340" s="15">
        <f t="shared" si="34"/>
        <v>-0.2674166014081424</v>
      </c>
      <c r="J340" s="40"/>
      <c r="K340" s="59">
        <f t="shared" si="35"/>
        <v>23003118.71578433</v>
      </c>
    </row>
    <row r="341" spans="1:11" ht="12.75">
      <c r="A341" s="11">
        <v>314</v>
      </c>
      <c r="B341" s="12">
        <f t="shared" si="30"/>
        <v>2.496929648073215</v>
      </c>
      <c r="C341" s="13">
        <v>70</v>
      </c>
      <c r="D341" s="12">
        <v>100000</v>
      </c>
      <c r="E341" s="13">
        <v>31.552548899583996</v>
      </c>
      <c r="F341" s="13">
        <f t="shared" si="31"/>
        <v>2.26335555005505</v>
      </c>
      <c r="G341" s="12">
        <f t="shared" si="32"/>
        <v>183.3815123558295</v>
      </c>
      <c r="H341" s="14">
        <f t="shared" si="33"/>
        <v>0.5840175552733423</v>
      </c>
      <c r="I341" s="15">
        <f t="shared" si="34"/>
        <v>-0.4159824447266577</v>
      </c>
      <c r="J341" s="40"/>
      <c r="K341" s="59">
        <f t="shared" si="35"/>
        <v>18338151.23558295</v>
      </c>
    </row>
    <row r="342" spans="1:11" ht="12.75">
      <c r="A342" s="11">
        <v>314</v>
      </c>
      <c r="B342" s="12">
        <f t="shared" si="30"/>
        <v>2.496929648073215</v>
      </c>
      <c r="C342" s="13">
        <v>70</v>
      </c>
      <c r="D342" s="12">
        <v>100000</v>
      </c>
      <c r="E342" s="13">
        <v>31.315016509277292</v>
      </c>
      <c r="F342" s="13">
        <f t="shared" si="31"/>
        <v>2.330070635524858</v>
      </c>
      <c r="G342" s="12">
        <f t="shared" si="32"/>
        <v>213.83098451432332</v>
      </c>
      <c r="H342" s="14">
        <f t="shared" si="33"/>
        <v>0.680990396542431</v>
      </c>
      <c r="I342" s="15">
        <f t="shared" si="34"/>
        <v>-0.319009603457569</v>
      </c>
      <c r="J342" s="40"/>
      <c r="K342" s="59">
        <f t="shared" si="35"/>
        <v>21383098.451432332</v>
      </c>
    </row>
    <row r="343" spans="1:11" ht="12.75">
      <c r="A343" s="11">
        <v>314</v>
      </c>
      <c r="B343" s="12">
        <f t="shared" si="30"/>
        <v>2.496929648073215</v>
      </c>
      <c r="C343" s="13">
        <v>70</v>
      </c>
      <c r="D343" s="12">
        <v>100000</v>
      </c>
      <c r="E343" s="13">
        <v>31.775827105042</v>
      </c>
      <c r="F343" s="13">
        <f t="shared" si="31"/>
        <v>2.2006439992579474</v>
      </c>
      <c r="G343" s="12">
        <f t="shared" si="32"/>
        <v>158.72451154387085</v>
      </c>
      <c r="H343" s="14">
        <f t="shared" si="33"/>
        <v>0.5054920749804804</v>
      </c>
      <c r="I343" s="15">
        <f t="shared" si="34"/>
        <v>-0.49450792501951957</v>
      </c>
      <c r="J343" s="40"/>
      <c r="K343" s="59">
        <f t="shared" si="35"/>
        <v>15872451.154387085</v>
      </c>
    </row>
    <row r="344" spans="1:11" ht="12.75">
      <c r="A344" s="11">
        <v>314</v>
      </c>
      <c r="B344" s="12">
        <f t="shared" si="30"/>
        <v>2.496929648073215</v>
      </c>
      <c r="C344" s="13">
        <v>70</v>
      </c>
      <c r="D344" s="12">
        <v>100000</v>
      </c>
      <c r="E344" s="41">
        <v>31.41011253687907</v>
      </c>
      <c r="F344" s="13">
        <f t="shared" si="31"/>
        <v>2.3033612692733763</v>
      </c>
      <c r="G344" s="12">
        <f t="shared" si="32"/>
        <v>201.07647782998833</v>
      </c>
      <c r="H344" s="14">
        <f t="shared" si="33"/>
        <v>0.6403709485031476</v>
      </c>
      <c r="I344" s="15">
        <f t="shared" si="34"/>
        <v>-0.3596290514968524</v>
      </c>
      <c r="J344" s="40"/>
      <c r="K344" s="59">
        <f t="shared" si="35"/>
        <v>20107647.782998834</v>
      </c>
    </row>
    <row r="345" spans="1:11" ht="12.75">
      <c r="A345" s="11">
        <v>314</v>
      </c>
      <c r="B345" s="12">
        <f t="shared" si="30"/>
        <v>2.496929648073215</v>
      </c>
      <c r="C345" s="13">
        <v>70</v>
      </c>
      <c r="D345" s="12">
        <v>100000</v>
      </c>
      <c r="E345" s="41">
        <v>31.30617418078059</v>
      </c>
      <c r="F345" s="13">
        <f t="shared" si="31"/>
        <v>2.3325541566170673</v>
      </c>
      <c r="G345" s="12">
        <f t="shared" si="32"/>
        <v>215.05728395244725</v>
      </c>
      <c r="H345" s="14">
        <f t="shared" si="33"/>
        <v>0.6848958087657556</v>
      </c>
      <c r="I345" s="15">
        <f t="shared" si="34"/>
        <v>-0.3151041912342444</v>
      </c>
      <c r="J345" s="40"/>
      <c r="K345" s="59">
        <f t="shared" si="35"/>
        <v>21505728.395244725</v>
      </c>
    </row>
    <row r="346" spans="1:11" ht="12.75">
      <c r="A346" s="11">
        <v>314</v>
      </c>
      <c r="B346" s="12">
        <f t="shared" si="30"/>
        <v>2.496929648073215</v>
      </c>
      <c r="C346" s="13">
        <v>70</v>
      </c>
      <c r="D346" s="12">
        <v>100000</v>
      </c>
      <c r="E346" s="41">
        <v>31.277068933843935</v>
      </c>
      <c r="F346" s="13">
        <f t="shared" si="31"/>
        <v>2.3407288692720094</v>
      </c>
      <c r="G346" s="12">
        <f t="shared" si="32"/>
        <v>219.1436391017712</v>
      </c>
      <c r="H346" s="14">
        <f t="shared" si="33"/>
        <v>0.6979096786680612</v>
      </c>
      <c r="I346" s="15">
        <f t="shared" si="34"/>
        <v>-0.3020903213319388</v>
      </c>
      <c r="J346" s="40"/>
      <c r="K346" s="59">
        <f t="shared" si="35"/>
        <v>21914363.910177123</v>
      </c>
    </row>
    <row r="347" spans="1:11" ht="12.75">
      <c r="A347" s="11">
        <v>314</v>
      </c>
      <c r="B347" s="12">
        <f t="shared" si="30"/>
        <v>2.496929648073215</v>
      </c>
      <c r="C347" s="13">
        <v>70</v>
      </c>
      <c r="D347" s="12">
        <v>100000</v>
      </c>
      <c r="E347" s="41">
        <v>30.97459596705266</v>
      </c>
      <c r="F347" s="13">
        <f t="shared" si="31"/>
        <v>2.4256836403065205</v>
      </c>
      <c r="G347" s="12">
        <f t="shared" si="32"/>
        <v>266.49167117458455</v>
      </c>
      <c r="H347" s="14">
        <f t="shared" si="33"/>
        <v>0.8486995897279763</v>
      </c>
      <c r="I347" s="15">
        <f t="shared" si="34"/>
        <v>-0.15130041027202368</v>
      </c>
      <c r="J347" s="40"/>
      <c r="K347" s="59">
        <f t="shared" si="35"/>
        <v>26649167.117458455</v>
      </c>
    </row>
    <row r="348" spans="1:11" ht="12.75">
      <c r="A348" s="11">
        <v>314</v>
      </c>
      <c r="B348" s="12">
        <f t="shared" si="30"/>
        <v>2.496929648073215</v>
      </c>
      <c r="C348" s="13">
        <v>70</v>
      </c>
      <c r="D348" s="12">
        <v>100000</v>
      </c>
      <c r="E348" s="41">
        <v>31.36044987516529</v>
      </c>
      <c r="F348" s="13">
        <f t="shared" si="31"/>
        <v>2.3173098878875145</v>
      </c>
      <c r="G348" s="12">
        <f t="shared" si="32"/>
        <v>207.63945862892092</v>
      </c>
      <c r="H348" s="14">
        <f t="shared" si="33"/>
        <v>0.6612721612386017</v>
      </c>
      <c r="I348" s="15">
        <f t="shared" si="34"/>
        <v>-0.33872783876139834</v>
      </c>
      <c r="J348" s="40"/>
      <c r="K348" s="59">
        <f t="shared" si="35"/>
        <v>20763945.86289209</v>
      </c>
    </row>
    <row r="349" spans="1:11" ht="12.75">
      <c r="A349" s="17">
        <v>314</v>
      </c>
      <c r="B349" s="18">
        <f t="shared" si="30"/>
        <v>2.496929648073215</v>
      </c>
      <c r="C349" s="19">
        <v>70</v>
      </c>
      <c r="D349" s="18">
        <v>100000</v>
      </c>
      <c r="E349" s="42">
        <v>31.38226072061189</v>
      </c>
      <c r="F349" s="19">
        <f t="shared" si="31"/>
        <v>2.311183934217534</v>
      </c>
      <c r="G349" s="18">
        <f t="shared" si="32"/>
        <v>204.7311539090576</v>
      </c>
      <c r="H349" s="20">
        <f t="shared" si="33"/>
        <v>0.6520100442963618</v>
      </c>
      <c r="I349" s="21">
        <f t="shared" si="34"/>
        <v>-0.3479899557036382</v>
      </c>
      <c r="J349" s="40"/>
      <c r="K349" s="59">
        <f t="shared" si="35"/>
        <v>20473115.39090576</v>
      </c>
    </row>
    <row r="350" spans="1:11" ht="12.75">
      <c r="A350" s="5">
        <v>314</v>
      </c>
      <c r="B350" s="6">
        <f t="shared" si="30"/>
        <v>2.496929648073215</v>
      </c>
      <c r="C350" s="7">
        <v>60</v>
      </c>
      <c r="D350" s="6">
        <v>100000</v>
      </c>
      <c r="E350" s="7">
        <v>31.371254647056688</v>
      </c>
      <c r="F350" s="7">
        <f t="shared" si="31"/>
        <v>2.314275180581763</v>
      </c>
      <c r="G350" s="6">
        <f t="shared" si="32"/>
        <v>206.19359971542144</v>
      </c>
      <c r="H350" s="8">
        <f t="shared" si="33"/>
        <v>0.6566675150172657</v>
      </c>
      <c r="I350" s="9">
        <f t="shared" si="34"/>
        <v>-0.3433324849827343</v>
      </c>
      <c r="J350" s="39">
        <f>STDEV(G350:G361)/AVERAGE(G350:G361)</f>
        <v>0.16266080888476817</v>
      </c>
      <c r="K350" s="59">
        <f t="shared" si="35"/>
        <v>20619359.971542142</v>
      </c>
    </row>
    <row r="351" spans="1:11" ht="12.75">
      <c r="A351" s="11">
        <v>314</v>
      </c>
      <c r="B351" s="12">
        <f t="shared" si="30"/>
        <v>2.496929648073215</v>
      </c>
      <c r="C351" s="13">
        <v>60</v>
      </c>
      <c r="D351" s="12">
        <v>100000</v>
      </c>
      <c r="E351" s="13">
        <v>31.607591234714675</v>
      </c>
      <c r="F351" s="13">
        <f t="shared" si="31"/>
        <v>2.247895956995091</v>
      </c>
      <c r="G351" s="12">
        <f t="shared" si="32"/>
        <v>176.96849478725002</v>
      </c>
      <c r="H351" s="14">
        <f t="shared" si="33"/>
        <v>0.5635939324434714</v>
      </c>
      <c r="I351" s="15">
        <f t="shared" si="34"/>
        <v>-0.43640606755652855</v>
      </c>
      <c r="J351" s="40"/>
      <c r="K351" s="59">
        <f t="shared" si="35"/>
        <v>17696849.478725</v>
      </c>
    </row>
    <row r="352" spans="1:11" ht="12.75">
      <c r="A352" s="11">
        <v>314</v>
      </c>
      <c r="B352" s="12">
        <f t="shared" si="30"/>
        <v>2.496929648073215</v>
      </c>
      <c r="C352" s="13">
        <v>60</v>
      </c>
      <c r="D352" s="12">
        <v>100000</v>
      </c>
      <c r="E352" s="13">
        <v>31.39763088795423</v>
      </c>
      <c r="F352" s="13">
        <f t="shared" si="31"/>
        <v>2.306866956534594</v>
      </c>
      <c r="G352" s="12">
        <f t="shared" si="32"/>
        <v>202.70616464245236</v>
      </c>
      <c r="H352" s="14">
        <f t="shared" si="33"/>
        <v>0.6455610338931604</v>
      </c>
      <c r="I352" s="15">
        <f t="shared" si="34"/>
        <v>-0.35443896610683956</v>
      </c>
      <c r="J352" s="40"/>
      <c r="K352" s="59">
        <f t="shared" si="35"/>
        <v>20270616.464245237</v>
      </c>
    </row>
    <row r="353" spans="1:11" ht="12.75">
      <c r="A353" s="11">
        <v>314</v>
      </c>
      <c r="B353" s="12">
        <f t="shared" si="30"/>
        <v>2.496929648073215</v>
      </c>
      <c r="C353" s="13">
        <v>60</v>
      </c>
      <c r="D353" s="12">
        <v>100000</v>
      </c>
      <c r="E353" s="13">
        <v>30.98810113215555</v>
      </c>
      <c r="F353" s="13">
        <f t="shared" si="31"/>
        <v>2.421890480801159</v>
      </c>
      <c r="G353" s="12">
        <f t="shared" si="32"/>
        <v>264.174248589581</v>
      </c>
      <c r="H353" s="14">
        <f t="shared" si="33"/>
        <v>0.8413192630241433</v>
      </c>
      <c r="I353" s="15">
        <f t="shared" si="34"/>
        <v>-0.15868073697585672</v>
      </c>
      <c r="J353" s="40"/>
      <c r="K353" s="59">
        <f t="shared" si="35"/>
        <v>26417424.8589581</v>
      </c>
    </row>
    <row r="354" spans="1:11" ht="12.75">
      <c r="A354" s="11">
        <v>314</v>
      </c>
      <c r="B354" s="12">
        <f t="shared" si="30"/>
        <v>2.496929648073215</v>
      </c>
      <c r="C354" s="13">
        <v>60</v>
      </c>
      <c r="D354" s="12">
        <v>100000</v>
      </c>
      <c r="E354" s="13">
        <v>30.925173167538183</v>
      </c>
      <c r="F354" s="13">
        <f t="shared" si="31"/>
        <v>2.439564889467985</v>
      </c>
      <c r="G354" s="12">
        <f t="shared" si="32"/>
        <v>275.14706812036906</v>
      </c>
      <c r="H354" s="14">
        <f t="shared" si="33"/>
        <v>0.8762645481540415</v>
      </c>
      <c r="I354" s="15">
        <f t="shared" si="34"/>
        <v>-0.12373545184595847</v>
      </c>
      <c r="J354" s="40"/>
      <c r="K354" s="59">
        <f t="shared" si="35"/>
        <v>27514706.812036905</v>
      </c>
    </row>
    <row r="355" spans="1:11" ht="12.75">
      <c r="A355" s="11">
        <v>314</v>
      </c>
      <c r="B355" s="12">
        <f t="shared" si="30"/>
        <v>2.496929648073215</v>
      </c>
      <c r="C355" s="13">
        <v>60</v>
      </c>
      <c r="D355" s="12">
        <v>100000</v>
      </c>
      <c r="E355" s="13">
        <v>31.053373010475585</v>
      </c>
      <c r="F355" s="13">
        <f t="shared" si="31"/>
        <v>2.403557743378388</v>
      </c>
      <c r="G355" s="12">
        <f t="shared" si="32"/>
        <v>253.25483380980938</v>
      </c>
      <c r="H355" s="14">
        <f t="shared" si="33"/>
        <v>0.8065440567191382</v>
      </c>
      <c r="I355" s="15">
        <f t="shared" si="34"/>
        <v>-0.1934559432808618</v>
      </c>
      <c r="J355" s="40"/>
      <c r="K355" s="59">
        <f t="shared" si="35"/>
        <v>25325483.38098094</v>
      </c>
    </row>
    <row r="356" spans="1:11" ht="12.75">
      <c r="A356" s="11">
        <v>314</v>
      </c>
      <c r="B356" s="12">
        <f t="shared" si="30"/>
        <v>2.496929648073215</v>
      </c>
      <c r="C356" s="13">
        <v>60</v>
      </c>
      <c r="D356" s="12">
        <v>100000</v>
      </c>
      <c r="E356" s="41">
        <v>31.191355312537247</v>
      </c>
      <c r="F356" s="13">
        <f t="shared" si="31"/>
        <v>2.364803024228387</v>
      </c>
      <c r="G356" s="12">
        <f t="shared" si="32"/>
        <v>231.63438258915892</v>
      </c>
      <c r="H356" s="14">
        <f t="shared" si="33"/>
        <v>0.7376891165259838</v>
      </c>
      <c r="I356" s="15">
        <f t="shared" si="34"/>
        <v>-0.2623108834740162</v>
      </c>
      <c r="J356" s="40"/>
      <c r="K356" s="59">
        <f t="shared" si="35"/>
        <v>23163438.25891589</v>
      </c>
    </row>
    <row r="357" spans="1:11" ht="12.75">
      <c r="A357" s="11">
        <v>314</v>
      </c>
      <c r="B357" s="12">
        <f t="shared" si="30"/>
        <v>2.496929648073215</v>
      </c>
      <c r="C357" s="13">
        <v>60</v>
      </c>
      <c r="D357" s="12">
        <v>100000</v>
      </c>
      <c r="E357" s="41">
        <v>30.89899017995823</v>
      </c>
      <c r="F357" s="13">
        <f t="shared" si="31"/>
        <v>2.446918834974095</v>
      </c>
      <c r="G357" s="12">
        <f t="shared" si="32"/>
        <v>279.84582686323455</v>
      </c>
      <c r="H357" s="14">
        <f t="shared" si="33"/>
        <v>0.8912287479720845</v>
      </c>
      <c r="I357" s="15">
        <f t="shared" si="34"/>
        <v>-0.10877125202791549</v>
      </c>
      <c r="J357" s="40"/>
      <c r="K357" s="59">
        <f t="shared" si="35"/>
        <v>27984582.686323456</v>
      </c>
    </row>
    <row r="358" spans="1:11" ht="12.75">
      <c r="A358" s="11">
        <v>314</v>
      </c>
      <c r="B358" s="12">
        <f t="shared" si="30"/>
        <v>2.496929648073215</v>
      </c>
      <c r="C358" s="13">
        <v>60</v>
      </c>
      <c r="D358" s="12">
        <v>100000</v>
      </c>
      <c r="E358" s="41">
        <v>31.051329879028483</v>
      </c>
      <c r="F358" s="13">
        <f t="shared" si="31"/>
        <v>2.4041315922288264</v>
      </c>
      <c r="G358" s="12">
        <f t="shared" si="32"/>
        <v>253.58968967023628</v>
      </c>
      <c r="H358" s="14">
        <f t="shared" si="33"/>
        <v>0.8076104766568034</v>
      </c>
      <c r="I358" s="15">
        <f t="shared" si="34"/>
        <v>-0.1923895233431966</v>
      </c>
      <c r="J358" s="40"/>
      <c r="K358" s="59">
        <f t="shared" si="35"/>
        <v>25358968.96702363</v>
      </c>
    </row>
    <row r="359" spans="1:11" ht="12.75">
      <c r="A359" s="11">
        <v>314</v>
      </c>
      <c r="B359" s="12">
        <f t="shared" si="30"/>
        <v>2.496929648073215</v>
      </c>
      <c r="C359" s="13">
        <v>60</v>
      </c>
      <c r="D359" s="12">
        <v>100000</v>
      </c>
      <c r="E359" s="41">
        <v>30.717566795446455</v>
      </c>
      <c r="F359" s="13">
        <f t="shared" si="31"/>
        <v>2.4978747344549888</v>
      </c>
      <c r="G359" s="12">
        <f t="shared" si="32"/>
        <v>314.6840525574162</v>
      </c>
      <c r="H359" s="14">
        <f t="shared" si="33"/>
        <v>1.0021785113293509</v>
      </c>
      <c r="I359" s="15">
        <f t="shared" si="34"/>
        <v>0.002178511329350874</v>
      </c>
      <c r="J359" s="40"/>
      <c r="K359" s="59">
        <f t="shared" si="35"/>
        <v>31468405.25574162</v>
      </c>
    </row>
    <row r="360" spans="1:11" ht="12.75">
      <c r="A360" s="11">
        <v>314</v>
      </c>
      <c r="B360" s="12">
        <f t="shared" si="30"/>
        <v>2.496929648073215</v>
      </c>
      <c r="C360" s="13">
        <v>60</v>
      </c>
      <c r="D360" s="12">
        <v>100000</v>
      </c>
      <c r="E360" s="41">
        <v>31.236545171422772</v>
      </c>
      <c r="F360" s="13">
        <f t="shared" si="31"/>
        <v>2.3521106697498104</v>
      </c>
      <c r="G360" s="12">
        <f t="shared" si="32"/>
        <v>224.96277976147695</v>
      </c>
      <c r="H360" s="14">
        <f t="shared" si="33"/>
        <v>0.7164419737626655</v>
      </c>
      <c r="I360" s="15">
        <f t="shared" si="34"/>
        <v>-0.2835580262373345</v>
      </c>
      <c r="J360" s="40"/>
      <c r="K360" s="59">
        <f t="shared" si="35"/>
        <v>22496277.976147696</v>
      </c>
    </row>
    <row r="361" spans="1:11" ht="12.75">
      <c r="A361" s="17">
        <v>314</v>
      </c>
      <c r="B361" s="18">
        <f t="shared" si="30"/>
        <v>2.496929648073215</v>
      </c>
      <c r="C361" s="19">
        <v>60</v>
      </c>
      <c r="D361" s="18">
        <v>100000</v>
      </c>
      <c r="E361" s="42">
        <v>30.848254658754243</v>
      </c>
      <c r="F361" s="19">
        <f t="shared" si="31"/>
        <v>2.461168784756138</v>
      </c>
      <c r="G361" s="18">
        <f t="shared" si="32"/>
        <v>289.18035381824336</v>
      </c>
      <c r="H361" s="20">
        <f t="shared" si="33"/>
        <v>0.9209565408224311</v>
      </c>
      <c r="I361" s="21">
        <f t="shared" si="34"/>
        <v>-0.07904345917756894</v>
      </c>
      <c r="J361" s="40"/>
      <c r="K361" s="59">
        <f t="shared" si="35"/>
        <v>28918035.381824337</v>
      </c>
    </row>
    <row r="362" spans="1:11" ht="12.75">
      <c r="A362" s="5">
        <v>31.4</v>
      </c>
      <c r="B362" s="6">
        <f t="shared" si="30"/>
        <v>1.4969296480732148</v>
      </c>
      <c r="C362" s="7">
        <v>100</v>
      </c>
      <c r="D362" s="6">
        <v>1000000</v>
      </c>
      <c r="E362" s="7">
        <v>34.42939887723357</v>
      </c>
      <c r="F362" s="7">
        <f t="shared" si="31"/>
        <v>1.45534241174206</v>
      </c>
      <c r="G362" s="6">
        <f t="shared" si="32"/>
        <v>28.53266988397093</v>
      </c>
      <c r="H362" s="8">
        <f t="shared" si="33"/>
        <v>0.9086837542665901</v>
      </c>
      <c r="I362" s="9">
        <f t="shared" si="34"/>
        <v>-0.0913162457334099</v>
      </c>
      <c r="J362" s="39">
        <f>STDEV(G362:G373)/AVERAGE(G362:G373)</f>
        <v>0.2784491758182855</v>
      </c>
      <c r="K362" s="59">
        <f t="shared" si="35"/>
        <v>28532669.883970927</v>
      </c>
    </row>
    <row r="363" spans="1:11" ht="12.75">
      <c r="A363" s="11">
        <v>31.4</v>
      </c>
      <c r="B363" s="12">
        <f t="shared" si="30"/>
        <v>1.4969296480732148</v>
      </c>
      <c r="C363" s="13">
        <v>100</v>
      </c>
      <c r="D363" s="12">
        <v>1000000</v>
      </c>
      <c r="E363" s="13">
        <v>34.18621569420649</v>
      </c>
      <c r="F363" s="13">
        <f t="shared" si="31"/>
        <v>1.523644620209389</v>
      </c>
      <c r="G363" s="12">
        <f t="shared" si="32"/>
        <v>33.39216826871814</v>
      </c>
      <c r="H363" s="14">
        <f t="shared" si="33"/>
        <v>1.0634448493222337</v>
      </c>
      <c r="I363" s="15">
        <f t="shared" si="34"/>
        <v>0.06344484932223371</v>
      </c>
      <c r="J363" s="40"/>
      <c r="K363" s="59">
        <f t="shared" si="35"/>
        <v>33392168.26871814</v>
      </c>
    </row>
    <row r="364" spans="1:11" ht="12.75">
      <c r="A364" s="11">
        <v>31.4</v>
      </c>
      <c r="B364" s="12">
        <f t="shared" si="30"/>
        <v>1.4969296480732148</v>
      </c>
      <c r="C364" s="13">
        <v>100</v>
      </c>
      <c r="D364" s="12">
        <v>1000000</v>
      </c>
      <c r="E364" s="13">
        <v>35.01225281805616</v>
      </c>
      <c r="F364" s="13">
        <f t="shared" si="31"/>
        <v>1.291637788434961</v>
      </c>
      <c r="G364" s="12">
        <f t="shared" si="32"/>
        <v>19.572116331836853</v>
      </c>
      <c r="H364" s="14">
        <f t="shared" si="33"/>
        <v>0.6233158067463966</v>
      </c>
      <c r="I364" s="15">
        <f t="shared" si="34"/>
        <v>-0.37668419325360336</v>
      </c>
      <c r="J364" s="40"/>
      <c r="K364" s="59">
        <f t="shared" si="35"/>
        <v>19572116.331836853</v>
      </c>
    </row>
    <row r="365" spans="1:11" ht="12.75">
      <c r="A365" s="11">
        <v>31.4</v>
      </c>
      <c r="B365" s="12">
        <f t="shared" si="30"/>
        <v>1.4969296480732148</v>
      </c>
      <c r="C365" s="13">
        <v>100</v>
      </c>
      <c r="D365" s="12">
        <v>1000000</v>
      </c>
      <c r="E365" s="13">
        <v>35.281174862042384</v>
      </c>
      <c r="F365" s="13">
        <f t="shared" si="31"/>
        <v>1.2161063751144852</v>
      </c>
      <c r="G365" s="12">
        <f t="shared" si="32"/>
        <v>16.44774541260374</v>
      </c>
      <c r="H365" s="14">
        <f t="shared" si="33"/>
        <v>0.5238135481720937</v>
      </c>
      <c r="I365" s="15">
        <f t="shared" si="34"/>
        <v>-0.4761864518279063</v>
      </c>
      <c r="J365" s="40"/>
      <c r="K365" s="59">
        <f t="shared" si="35"/>
        <v>16447745.412603742</v>
      </c>
    </row>
    <row r="366" spans="1:11" ht="12.75">
      <c r="A366" s="11">
        <v>31.4</v>
      </c>
      <c r="B366" s="12">
        <f t="shared" si="30"/>
        <v>1.4969296480732148</v>
      </c>
      <c r="C366" s="13">
        <v>100</v>
      </c>
      <c r="D366" s="12">
        <v>1000000</v>
      </c>
      <c r="E366" s="13">
        <v>34.3539488600682</v>
      </c>
      <c r="F366" s="13">
        <f t="shared" si="31"/>
        <v>1.4765338557273893</v>
      </c>
      <c r="G366" s="12">
        <f t="shared" si="32"/>
        <v>29.959451343046506</v>
      </c>
      <c r="H366" s="14">
        <f t="shared" si="33"/>
        <v>0.9541226542371499</v>
      </c>
      <c r="I366" s="15">
        <f t="shared" si="34"/>
        <v>-0.045877345762850075</v>
      </c>
      <c r="J366" s="40"/>
      <c r="K366" s="59">
        <f t="shared" si="35"/>
        <v>29959451.343046505</v>
      </c>
    </row>
    <row r="367" spans="1:11" ht="12.75">
      <c r="A367" s="11">
        <v>31.4</v>
      </c>
      <c r="B367" s="12">
        <f t="shared" si="30"/>
        <v>1.4969296480732148</v>
      </c>
      <c r="C367" s="13">
        <v>100</v>
      </c>
      <c r="D367" s="12">
        <v>1000000</v>
      </c>
      <c r="E367" s="13">
        <v>35.0753408473055</v>
      </c>
      <c r="F367" s="13">
        <f t="shared" si="31"/>
        <v>1.2739184228442029</v>
      </c>
      <c r="G367" s="12">
        <f t="shared" si="32"/>
        <v>18.78963842198798</v>
      </c>
      <c r="H367" s="14">
        <f t="shared" si="33"/>
        <v>0.5983961280887892</v>
      </c>
      <c r="I367" s="15">
        <f t="shared" si="34"/>
        <v>-0.40160387191121083</v>
      </c>
      <c r="J367" s="40"/>
      <c r="K367" s="59">
        <f t="shared" si="35"/>
        <v>18789638.42198798</v>
      </c>
    </row>
    <row r="368" spans="1:11" ht="12.75">
      <c r="A368" s="11">
        <v>31.4</v>
      </c>
      <c r="B368" s="12">
        <f t="shared" si="30"/>
        <v>1.4969296480732148</v>
      </c>
      <c r="C368" s="13">
        <v>100</v>
      </c>
      <c r="D368" s="12">
        <v>1000000</v>
      </c>
      <c r="E368" s="41">
        <v>34.55133400912834</v>
      </c>
      <c r="F368" s="13">
        <f t="shared" si="31"/>
        <v>1.4210948182427978</v>
      </c>
      <c r="G368" s="12">
        <f t="shared" si="32"/>
        <v>26.36907031175946</v>
      </c>
      <c r="H368" s="14">
        <f t="shared" si="33"/>
        <v>0.8397793092917026</v>
      </c>
      <c r="I368" s="15">
        <f t="shared" si="34"/>
        <v>-0.16022069070829736</v>
      </c>
      <c r="J368" s="40"/>
      <c r="K368" s="59">
        <f t="shared" si="35"/>
        <v>26369070.31175946</v>
      </c>
    </row>
    <row r="369" spans="1:11" ht="12.75">
      <c r="A369" s="11">
        <v>31.4</v>
      </c>
      <c r="B369" s="12">
        <f t="shared" si="30"/>
        <v>1.4969296480732148</v>
      </c>
      <c r="C369" s="13">
        <v>100</v>
      </c>
      <c r="D369" s="12">
        <v>1000000</v>
      </c>
      <c r="E369" s="41">
        <v>33.80939322358404</v>
      </c>
      <c r="F369" s="13">
        <f t="shared" si="31"/>
        <v>1.6294817370003254</v>
      </c>
      <c r="G369" s="12">
        <f t="shared" si="32"/>
        <v>42.60707660309922</v>
      </c>
      <c r="H369" s="14">
        <f t="shared" si="33"/>
        <v>1.356913267614625</v>
      </c>
      <c r="I369" s="15">
        <f t="shared" si="34"/>
        <v>0.35691326761462494</v>
      </c>
      <c r="J369" s="40"/>
      <c r="K369" s="59">
        <f t="shared" si="35"/>
        <v>42607076.60309922</v>
      </c>
    </row>
    <row r="370" spans="1:11" ht="12.75">
      <c r="A370" s="11">
        <v>31.4</v>
      </c>
      <c r="B370" s="12">
        <f t="shared" si="30"/>
        <v>1.4969296480732148</v>
      </c>
      <c r="C370" s="13">
        <v>100</v>
      </c>
      <c r="D370" s="12">
        <v>1000000</v>
      </c>
      <c r="E370" s="41">
        <v>34.31624062724211</v>
      </c>
      <c r="F370" s="13">
        <f t="shared" si="31"/>
        <v>1.4871248659582876</v>
      </c>
      <c r="G370" s="12">
        <f t="shared" si="32"/>
        <v>30.69904503557636</v>
      </c>
      <c r="H370" s="14">
        <f t="shared" si="33"/>
        <v>0.977676593489693</v>
      </c>
      <c r="I370" s="15">
        <f t="shared" si="34"/>
        <v>-0.022323406510306953</v>
      </c>
      <c r="J370" s="40"/>
      <c r="K370" s="59">
        <f t="shared" si="35"/>
        <v>30699045.035576362</v>
      </c>
    </row>
    <row r="371" spans="1:11" ht="12.75">
      <c r="A371" s="11">
        <v>31.4</v>
      </c>
      <c r="B371" s="12">
        <f t="shared" si="30"/>
        <v>1.4969296480732148</v>
      </c>
      <c r="C371" s="13">
        <v>100</v>
      </c>
      <c r="D371" s="12">
        <v>1000000</v>
      </c>
      <c r="E371" s="41">
        <v>34.13327816653638</v>
      </c>
      <c r="F371" s="13">
        <f t="shared" si="31"/>
        <v>1.538513041642405</v>
      </c>
      <c r="G371" s="12">
        <f t="shared" si="32"/>
        <v>34.55517061640312</v>
      </c>
      <c r="H371" s="14">
        <f t="shared" si="33"/>
        <v>1.1004831406497808</v>
      </c>
      <c r="I371" s="15">
        <f t="shared" si="34"/>
        <v>0.10048314064978081</v>
      </c>
      <c r="J371" s="40"/>
      <c r="K371" s="59">
        <f t="shared" si="35"/>
        <v>34555170.61640312</v>
      </c>
    </row>
    <row r="372" spans="1:11" ht="12.75">
      <c r="A372" s="11">
        <v>31.4</v>
      </c>
      <c r="B372" s="12">
        <f t="shared" si="30"/>
        <v>1.4969296480732148</v>
      </c>
      <c r="C372" s="13">
        <v>100</v>
      </c>
      <c r="D372" s="12">
        <v>1000000</v>
      </c>
      <c r="E372" s="41">
        <v>34.14041338658169</v>
      </c>
      <c r="F372" s="13">
        <f t="shared" si="31"/>
        <v>1.5365089915229484</v>
      </c>
      <c r="G372" s="12">
        <f t="shared" si="32"/>
        <v>34.39608325848759</v>
      </c>
      <c r="H372" s="14">
        <f t="shared" si="33"/>
        <v>1.0954166642830445</v>
      </c>
      <c r="I372" s="15">
        <f t="shared" si="34"/>
        <v>0.09541666428304452</v>
      </c>
      <c r="J372" s="40"/>
      <c r="K372" s="59">
        <f t="shared" si="35"/>
        <v>34396083.25848759</v>
      </c>
    </row>
    <row r="373" spans="1:11" ht="12.75">
      <c r="A373" s="17">
        <v>31.4</v>
      </c>
      <c r="B373" s="18">
        <f t="shared" si="30"/>
        <v>1.4969296480732148</v>
      </c>
      <c r="C373" s="19">
        <v>100</v>
      </c>
      <c r="D373" s="18">
        <v>1000000</v>
      </c>
      <c r="E373" s="42">
        <v>33.89523136678161</v>
      </c>
      <c r="F373" s="19">
        <f t="shared" si="31"/>
        <v>1.6053726079143884</v>
      </c>
      <c r="G373" s="18">
        <f t="shared" si="32"/>
        <v>40.30626982697555</v>
      </c>
      <c r="H373" s="20">
        <f t="shared" si="33"/>
        <v>1.2836391664641895</v>
      </c>
      <c r="I373" s="21">
        <f t="shared" si="34"/>
        <v>0.2836391664641895</v>
      </c>
      <c r="J373" s="40"/>
      <c r="K373" s="59">
        <f t="shared" si="35"/>
        <v>40306269.826975554</v>
      </c>
    </row>
    <row r="374" spans="1:11" ht="12.75">
      <c r="A374" s="5">
        <v>31.4</v>
      </c>
      <c r="B374" s="6">
        <f t="shared" si="30"/>
        <v>1.4969296480732148</v>
      </c>
      <c r="C374" s="7">
        <v>90</v>
      </c>
      <c r="D374" s="6">
        <v>1000000</v>
      </c>
      <c r="E374" s="7">
        <v>34.66813786030188</v>
      </c>
      <c r="F374" s="7">
        <f t="shared" si="31"/>
        <v>1.3882884337990435</v>
      </c>
      <c r="G374" s="6">
        <f t="shared" si="32"/>
        <v>24.45053879887134</v>
      </c>
      <c r="H374" s="8">
        <f t="shared" si="33"/>
        <v>0.7786795795818898</v>
      </c>
      <c r="I374" s="9">
        <f t="shared" si="34"/>
        <v>-0.22132042041811018</v>
      </c>
      <c r="J374" s="39">
        <f>STDEV(G374:G385)/AVERAGE(G374:G385)</f>
        <v>0.230952140837084</v>
      </c>
      <c r="K374" s="59">
        <f t="shared" si="35"/>
        <v>24450538.79887134</v>
      </c>
    </row>
    <row r="375" spans="1:11" ht="12.75">
      <c r="A375" s="11">
        <v>31.4</v>
      </c>
      <c r="B375" s="12">
        <f t="shared" si="30"/>
        <v>1.4969296480732148</v>
      </c>
      <c r="C375" s="13">
        <v>90</v>
      </c>
      <c r="D375" s="12">
        <v>1000000</v>
      </c>
      <c r="E375" s="13">
        <v>34.72000497492313</v>
      </c>
      <c r="F375" s="13">
        <f t="shared" si="31"/>
        <v>1.3737206564085127</v>
      </c>
      <c r="G375" s="12">
        <f t="shared" si="32"/>
        <v>23.64398397935389</v>
      </c>
      <c r="H375" s="14">
        <f t="shared" si="33"/>
        <v>0.7529931203615889</v>
      </c>
      <c r="I375" s="15">
        <f t="shared" si="34"/>
        <v>-0.24700687963841106</v>
      </c>
      <c r="J375" s="40"/>
      <c r="K375" s="59">
        <f t="shared" si="35"/>
        <v>23643983.97935389</v>
      </c>
    </row>
    <row r="376" spans="1:11" ht="12.75">
      <c r="A376" s="11">
        <v>31.4</v>
      </c>
      <c r="B376" s="12">
        <f t="shared" si="30"/>
        <v>1.4969296480732148</v>
      </c>
      <c r="C376" s="13">
        <v>90</v>
      </c>
      <c r="D376" s="12">
        <v>1000000</v>
      </c>
      <c r="E376" s="13">
        <v>34.63169027683121</v>
      </c>
      <c r="F376" s="13">
        <f t="shared" si="31"/>
        <v>1.3985253688261963</v>
      </c>
      <c r="G376" s="12">
        <f t="shared" si="32"/>
        <v>25.033718757791934</v>
      </c>
      <c r="H376" s="14">
        <f t="shared" si="33"/>
        <v>0.7972521897385967</v>
      </c>
      <c r="I376" s="15">
        <f t="shared" si="34"/>
        <v>-0.20274781026140332</v>
      </c>
      <c r="J376" s="40"/>
      <c r="K376" s="59">
        <f t="shared" si="35"/>
        <v>25033718.757791933</v>
      </c>
    </row>
    <row r="377" spans="1:11" ht="12.75">
      <c r="A377" s="11">
        <v>31.4</v>
      </c>
      <c r="B377" s="12">
        <f t="shared" si="30"/>
        <v>1.4969296480732148</v>
      </c>
      <c r="C377" s="13">
        <v>90</v>
      </c>
      <c r="D377" s="12">
        <v>1000000</v>
      </c>
      <c r="E377" s="13">
        <v>34.04548099973956</v>
      </c>
      <c r="F377" s="13">
        <f t="shared" si="31"/>
        <v>1.563172396433108</v>
      </c>
      <c r="G377" s="12">
        <f t="shared" si="32"/>
        <v>36.57399460000335</v>
      </c>
      <c r="H377" s="14">
        <f t="shared" si="33"/>
        <v>1.1647768980892788</v>
      </c>
      <c r="I377" s="15">
        <f t="shared" si="34"/>
        <v>0.16477689808927876</v>
      </c>
      <c r="J377" s="40"/>
      <c r="K377" s="59">
        <f t="shared" si="35"/>
        <v>36573994.600003354</v>
      </c>
    </row>
    <row r="378" spans="1:11" ht="12.75">
      <c r="A378" s="11">
        <v>31.4</v>
      </c>
      <c r="B378" s="12">
        <f t="shared" si="30"/>
        <v>1.4969296480732148</v>
      </c>
      <c r="C378" s="13">
        <v>90</v>
      </c>
      <c r="D378" s="12">
        <v>1000000</v>
      </c>
      <c r="E378" s="13">
        <v>34.60676356822787</v>
      </c>
      <c r="F378" s="13">
        <f t="shared" si="31"/>
        <v>1.4055264666251341</v>
      </c>
      <c r="G378" s="12">
        <f t="shared" si="32"/>
        <v>25.440548273211242</v>
      </c>
      <c r="H378" s="14">
        <f t="shared" si="33"/>
        <v>0.8102085437328421</v>
      </c>
      <c r="I378" s="15">
        <f t="shared" si="34"/>
        <v>-0.18979145626715788</v>
      </c>
      <c r="J378" s="40"/>
      <c r="K378" s="59">
        <f t="shared" si="35"/>
        <v>25440548.27321124</v>
      </c>
    </row>
    <row r="379" spans="1:11" ht="12.75">
      <c r="A379" s="11">
        <v>31.4</v>
      </c>
      <c r="B379" s="12">
        <f t="shared" si="30"/>
        <v>1.4969296480732148</v>
      </c>
      <c r="C379" s="13">
        <v>90</v>
      </c>
      <c r="D379" s="12">
        <v>1000000</v>
      </c>
      <c r="E379" s="13">
        <v>34.73386497600617</v>
      </c>
      <c r="F379" s="13">
        <f t="shared" si="31"/>
        <v>1.3698278350729778</v>
      </c>
      <c r="G379" s="12">
        <f t="shared" si="32"/>
        <v>23.43299690007383</v>
      </c>
      <c r="H379" s="14">
        <f t="shared" si="33"/>
        <v>0.7462737866265552</v>
      </c>
      <c r="I379" s="15">
        <f t="shared" si="34"/>
        <v>-0.2537262133734448</v>
      </c>
      <c r="J379" s="40"/>
      <c r="K379" s="59">
        <f t="shared" si="35"/>
        <v>23432996.90007383</v>
      </c>
    </row>
    <row r="380" spans="1:11" ht="12.75">
      <c r="A380" s="11">
        <v>31.4</v>
      </c>
      <c r="B380" s="12">
        <f t="shared" si="30"/>
        <v>1.4969296480732148</v>
      </c>
      <c r="C380" s="13">
        <v>90</v>
      </c>
      <c r="D380" s="12">
        <v>1000000</v>
      </c>
      <c r="E380" s="41">
        <v>34.01056920851874</v>
      </c>
      <c r="F380" s="13">
        <f t="shared" si="31"/>
        <v>1.5729779776096109</v>
      </c>
      <c r="G380" s="12">
        <f t="shared" si="32"/>
        <v>37.40916181932661</v>
      </c>
      <c r="H380" s="14">
        <f t="shared" si="33"/>
        <v>1.1913745802333318</v>
      </c>
      <c r="I380" s="15">
        <f t="shared" si="34"/>
        <v>0.19137458023333176</v>
      </c>
      <c r="J380" s="40"/>
      <c r="K380" s="59">
        <f t="shared" si="35"/>
        <v>37409161.81932661</v>
      </c>
    </row>
    <row r="381" spans="1:11" ht="12.75">
      <c r="A381" s="11">
        <v>31.4</v>
      </c>
      <c r="B381" s="12">
        <f t="shared" si="30"/>
        <v>1.4969296480732148</v>
      </c>
      <c r="C381" s="13">
        <v>90</v>
      </c>
      <c r="D381" s="12">
        <v>1000000</v>
      </c>
      <c r="E381" s="41">
        <v>33.99084136150804</v>
      </c>
      <c r="F381" s="13">
        <f t="shared" si="31"/>
        <v>1.5785188850949214</v>
      </c>
      <c r="G381" s="12">
        <f t="shared" si="32"/>
        <v>37.88950094646697</v>
      </c>
      <c r="H381" s="14">
        <f t="shared" si="33"/>
        <v>1.2066720046645532</v>
      </c>
      <c r="I381" s="15">
        <f t="shared" si="34"/>
        <v>0.20667200466455315</v>
      </c>
      <c r="J381" s="40"/>
      <c r="K381" s="59">
        <f t="shared" si="35"/>
        <v>37889500.94646697</v>
      </c>
    </row>
    <row r="382" spans="1:11" ht="12.75">
      <c r="A382" s="11">
        <v>31.4</v>
      </c>
      <c r="B382" s="12">
        <f t="shared" si="30"/>
        <v>1.4969296480732148</v>
      </c>
      <c r="C382" s="13">
        <v>90</v>
      </c>
      <c r="D382" s="12">
        <v>1000000</v>
      </c>
      <c r="E382" s="41">
        <v>34.53684681981216</v>
      </c>
      <c r="F382" s="13">
        <f t="shared" si="31"/>
        <v>1.4251637962554307</v>
      </c>
      <c r="G382" s="12">
        <f t="shared" si="32"/>
        <v>26.61728754331495</v>
      </c>
      <c r="H382" s="14">
        <f t="shared" si="33"/>
        <v>0.8476843166660812</v>
      </c>
      <c r="I382" s="15">
        <f t="shared" si="34"/>
        <v>-0.15231568333391876</v>
      </c>
      <c r="J382" s="40"/>
      <c r="K382" s="59">
        <f t="shared" si="35"/>
        <v>26617287.543314952</v>
      </c>
    </row>
    <row r="383" spans="1:11" ht="12.75">
      <c r="A383" s="11">
        <v>31.4</v>
      </c>
      <c r="B383" s="12">
        <f t="shared" si="30"/>
        <v>1.4969296480732148</v>
      </c>
      <c r="C383" s="13">
        <v>90</v>
      </c>
      <c r="D383" s="12">
        <v>1000000</v>
      </c>
      <c r="E383" s="41">
        <v>34.904226888254556</v>
      </c>
      <c r="F383" s="13">
        <f t="shared" si="31"/>
        <v>1.321978741642917</v>
      </c>
      <c r="G383" s="12">
        <f t="shared" si="32"/>
        <v>20.988371447600063</v>
      </c>
      <c r="H383" s="14">
        <f t="shared" si="33"/>
        <v>0.6684194728535052</v>
      </c>
      <c r="I383" s="15">
        <f t="shared" si="34"/>
        <v>-0.3315805271464948</v>
      </c>
      <c r="J383" s="40"/>
      <c r="K383" s="59">
        <f t="shared" si="35"/>
        <v>20988371.447600063</v>
      </c>
    </row>
    <row r="384" spans="1:11" ht="12.75">
      <c r="A384" s="11">
        <v>31.4</v>
      </c>
      <c r="B384" s="12">
        <f t="shared" si="30"/>
        <v>1.4969296480732148</v>
      </c>
      <c r="C384" s="13">
        <v>90</v>
      </c>
      <c r="D384" s="12">
        <v>1000000</v>
      </c>
      <c r="E384" s="41">
        <v>34.94842743543477</v>
      </c>
      <c r="F384" s="13">
        <f t="shared" si="31"/>
        <v>1.3095642524899516</v>
      </c>
      <c r="G384" s="12">
        <f t="shared" si="32"/>
        <v>20.39690403007306</v>
      </c>
      <c r="H384" s="14">
        <f t="shared" si="33"/>
        <v>0.6495829308940465</v>
      </c>
      <c r="I384" s="15">
        <f t="shared" si="34"/>
        <v>-0.3504170691059535</v>
      </c>
      <c r="J384" s="40"/>
      <c r="K384" s="59">
        <f t="shared" si="35"/>
        <v>20396904.03007306</v>
      </c>
    </row>
    <row r="385" spans="1:11" ht="12.75">
      <c r="A385" s="17">
        <v>31.4</v>
      </c>
      <c r="B385" s="18">
        <f t="shared" si="30"/>
        <v>1.4969296480732148</v>
      </c>
      <c r="C385" s="19">
        <v>90</v>
      </c>
      <c r="D385" s="18">
        <v>1000000</v>
      </c>
      <c r="E385" s="42">
        <v>34.235382524815385</v>
      </c>
      <c r="F385" s="19">
        <f t="shared" si="31"/>
        <v>1.509835264347998</v>
      </c>
      <c r="G385" s="18">
        <f t="shared" si="32"/>
        <v>32.347093535399146</v>
      </c>
      <c r="H385" s="20">
        <f t="shared" si="33"/>
        <v>1.0301622145031575</v>
      </c>
      <c r="I385" s="21">
        <f t="shared" si="34"/>
        <v>0.03016221450315748</v>
      </c>
      <c r="J385" s="40"/>
      <c r="K385" s="59">
        <f t="shared" si="35"/>
        <v>32347093.535399146</v>
      </c>
    </row>
    <row r="386" spans="1:11" ht="12.75">
      <c r="A386" s="5">
        <v>31.4</v>
      </c>
      <c r="B386" s="6">
        <f t="shared" si="30"/>
        <v>1.4969296480732148</v>
      </c>
      <c r="C386" s="7">
        <v>80</v>
      </c>
      <c r="D386" s="6">
        <v>1000000</v>
      </c>
      <c r="E386" s="7">
        <v>34.27508566558574</v>
      </c>
      <c r="F386" s="7">
        <f t="shared" si="31"/>
        <v>1.4986839496725803</v>
      </c>
      <c r="G386" s="6">
        <f t="shared" si="32"/>
        <v>31.527094583473396</v>
      </c>
      <c r="H386" s="8">
        <f t="shared" si="33"/>
        <v>1.0040475981997896</v>
      </c>
      <c r="I386" s="9">
        <f t="shared" si="34"/>
        <v>0.004047598199789615</v>
      </c>
      <c r="J386" s="39">
        <f>STDEV(G386:G397)/AVERAGE(G386:G397)</f>
        <v>0.32331478699348937</v>
      </c>
      <c r="K386" s="59">
        <f t="shared" si="35"/>
        <v>31527094.583473396</v>
      </c>
    </row>
    <row r="387" spans="1:11" ht="12.75">
      <c r="A387" s="11">
        <v>31.4</v>
      </c>
      <c r="B387" s="12">
        <f aca="true" t="shared" si="36" ref="B387:B421">LOG10(A387)</f>
        <v>1.4969296480732148</v>
      </c>
      <c r="C387" s="13">
        <v>80</v>
      </c>
      <c r="D387" s="12">
        <v>1000000</v>
      </c>
      <c r="E387" s="13">
        <v>35.1207731954419</v>
      </c>
      <c r="F387" s="13">
        <f aca="true" t="shared" si="37" ref="F387:F421">(E387-39.611)/-3.5604</f>
        <v>1.2611579610600208</v>
      </c>
      <c r="G387" s="12">
        <f aca="true" t="shared" si="38" ref="G387:G421">10^F387</f>
        <v>18.24559208100565</v>
      </c>
      <c r="H387" s="14">
        <f aca="true" t="shared" si="39" ref="H387:H421">G387/A387</f>
        <v>0.5810698114969952</v>
      </c>
      <c r="I387" s="15">
        <f aca="true" t="shared" si="40" ref="I387:I421">H387-1</f>
        <v>-0.4189301885030048</v>
      </c>
      <c r="J387" s="40"/>
      <c r="K387" s="59">
        <f aca="true" t="shared" si="41" ref="K387:K421">G387*D387</f>
        <v>18245592.08100565</v>
      </c>
    </row>
    <row r="388" spans="1:11" ht="12.75">
      <c r="A388" s="11">
        <v>31.4</v>
      </c>
      <c r="B388" s="12">
        <f t="shared" si="36"/>
        <v>1.4969296480732148</v>
      </c>
      <c r="C388" s="13">
        <v>80</v>
      </c>
      <c r="D388" s="12">
        <v>1000000</v>
      </c>
      <c r="E388" s="13">
        <v>34.19236621993188</v>
      </c>
      <c r="F388" s="13">
        <f t="shared" si="37"/>
        <v>1.521917138542894</v>
      </c>
      <c r="G388" s="12">
        <f t="shared" si="38"/>
        <v>33.25960893841117</v>
      </c>
      <c r="H388" s="14">
        <f t="shared" si="39"/>
        <v>1.0592232145990819</v>
      </c>
      <c r="I388" s="15">
        <f t="shared" si="40"/>
        <v>0.059223214599081864</v>
      </c>
      <c r="J388" s="40"/>
      <c r="K388" s="59">
        <f t="shared" si="41"/>
        <v>33259608.93841117</v>
      </c>
    </row>
    <row r="389" spans="1:11" ht="12.75">
      <c r="A389" s="11">
        <v>31.4</v>
      </c>
      <c r="B389" s="12">
        <f t="shared" si="36"/>
        <v>1.4969296480732148</v>
      </c>
      <c r="C389" s="13">
        <v>80</v>
      </c>
      <c r="D389" s="12">
        <v>1000000</v>
      </c>
      <c r="E389" s="13">
        <v>35.00012740311227</v>
      </c>
      <c r="F389" s="13">
        <f t="shared" si="37"/>
        <v>1.2950434212132693</v>
      </c>
      <c r="G389" s="12">
        <f t="shared" si="38"/>
        <v>19.726199508468646</v>
      </c>
      <c r="H389" s="14">
        <f t="shared" si="39"/>
        <v>0.628222914282441</v>
      </c>
      <c r="I389" s="15">
        <f t="shared" si="40"/>
        <v>-0.37177708571755896</v>
      </c>
      <c r="J389" s="40"/>
      <c r="K389" s="59">
        <f t="shared" si="41"/>
        <v>19726199.508468647</v>
      </c>
    </row>
    <row r="390" spans="1:11" ht="12.75">
      <c r="A390" s="11">
        <v>31.4</v>
      </c>
      <c r="B390" s="12">
        <f t="shared" si="36"/>
        <v>1.4969296480732148</v>
      </c>
      <c r="C390" s="13">
        <v>80</v>
      </c>
      <c r="D390" s="12">
        <v>1000000</v>
      </c>
      <c r="E390" s="13">
        <v>34.976519950845926</v>
      </c>
      <c r="F390" s="13">
        <f t="shared" si="37"/>
        <v>1.301673983022714</v>
      </c>
      <c r="G390" s="12">
        <f t="shared" si="38"/>
        <v>20.029678712735038</v>
      </c>
      <c r="H390" s="14">
        <f t="shared" si="39"/>
        <v>0.6378878570934726</v>
      </c>
      <c r="I390" s="15">
        <f t="shared" si="40"/>
        <v>-0.3621121429065274</v>
      </c>
      <c r="J390" s="40"/>
      <c r="K390" s="59">
        <f t="shared" si="41"/>
        <v>20029678.71273504</v>
      </c>
    </row>
    <row r="391" spans="1:11" ht="12.75">
      <c r="A391" s="11">
        <v>31.4</v>
      </c>
      <c r="B391" s="12">
        <f t="shared" si="36"/>
        <v>1.4969296480732148</v>
      </c>
      <c r="C391" s="13">
        <v>80</v>
      </c>
      <c r="D391" s="12">
        <v>1000000</v>
      </c>
      <c r="E391" s="13">
        <v>33.99093355882074</v>
      </c>
      <c r="F391" s="13">
        <f t="shared" si="37"/>
        <v>1.5784929898829498</v>
      </c>
      <c r="G391" s="12">
        <f t="shared" si="38"/>
        <v>37.887241817123204</v>
      </c>
      <c r="H391" s="14">
        <f t="shared" si="39"/>
        <v>1.2066000578701659</v>
      </c>
      <c r="I391" s="15">
        <f t="shared" si="40"/>
        <v>0.2066000578701659</v>
      </c>
      <c r="J391" s="40"/>
      <c r="K391" s="59">
        <f t="shared" si="41"/>
        <v>37887241.817123204</v>
      </c>
    </row>
    <row r="392" spans="1:11" ht="12.75">
      <c r="A392" s="11">
        <v>31.4</v>
      </c>
      <c r="B392" s="12">
        <f t="shared" si="36"/>
        <v>1.4969296480732148</v>
      </c>
      <c r="C392" s="13">
        <v>80</v>
      </c>
      <c r="D392" s="12">
        <v>1000000</v>
      </c>
      <c r="E392" s="41">
        <v>35.1351307241894</v>
      </c>
      <c r="F392" s="13">
        <f t="shared" si="37"/>
        <v>1.2571254004635983</v>
      </c>
      <c r="G392" s="12">
        <f t="shared" si="38"/>
        <v>18.07696014277046</v>
      </c>
      <c r="H392" s="14">
        <f t="shared" si="39"/>
        <v>0.5756993676041549</v>
      </c>
      <c r="I392" s="15">
        <f t="shared" si="40"/>
        <v>-0.42430063239584515</v>
      </c>
      <c r="J392" s="40"/>
      <c r="K392" s="59">
        <f t="shared" si="41"/>
        <v>18076960.14277046</v>
      </c>
    </row>
    <row r="393" spans="1:11" ht="12.75">
      <c r="A393" s="11">
        <v>31.4</v>
      </c>
      <c r="B393" s="12">
        <f t="shared" si="36"/>
        <v>1.4969296480732148</v>
      </c>
      <c r="C393" s="13">
        <v>80</v>
      </c>
      <c r="D393" s="12">
        <v>1000000</v>
      </c>
      <c r="E393" s="41">
        <v>35.34012823378304</v>
      </c>
      <c r="F393" s="13">
        <f t="shared" si="37"/>
        <v>1.199548299690191</v>
      </c>
      <c r="G393" s="12">
        <f t="shared" si="38"/>
        <v>15.832456362278865</v>
      </c>
      <c r="H393" s="14">
        <f t="shared" si="39"/>
        <v>0.5042183554865881</v>
      </c>
      <c r="I393" s="15">
        <f t="shared" si="40"/>
        <v>-0.4957816445134119</v>
      </c>
      <c r="J393" s="40"/>
      <c r="K393" s="59">
        <f t="shared" si="41"/>
        <v>15832456.362278866</v>
      </c>
    </row>
    <row r="394" spans="1:11" ht="12.75">
      <c r="A394" s="11">
        <v>31.4</v>
      </c>
      <c r="B394" s="12">
        <f t="shared" si="36"/>
        <v>1.4969296480732148</v>
      </c>
      <c r="C394" s="13">
        <v>80</v>
      </c>
      <c r="D394" s="12">
        <v>1000000</v>
      </c>
      <c r="E394" s="41">
        <v>34.8616969455029</v>
      </c>
      <c r="F394" s="13">
        <f t="shared" si="37"/>
        <v>1.3339240126101275</v>
      </c>
      <c r="G394" s="12">
        <f t="shared" si="38"/>
        <v>21.573669071825016</v>
      </c>
      <c r="H394" s="14">
        <f t="shared" si="39"/>
        <v>0.6870595245804145</v>
      </c>
      <c r="I394" s="15">
        <f t="shared" si="40"/>
        <v>-0.3129404754195855</v>
      </c>
      <c r="J394" s="40"/>
      <c r="K394" s="59">
        <f t="shared" si="41"/>
        <v>21573669.071825016</v>
      </c>
    </row>
    <row r="395" spans="1:11" ht="12.75">
      <c r="A395" s="11">
        <v>31.4</v>
      </c>
      <c r="B395" s="12">
        <f t="shared" si="36"/>
        <v>1.4969296480732148</v>
      </c>
      <c r="C395" s="13">
        <v>80</v>
      </c>
      <c r="D395" s="12">
        <v>1000000</v>
      </c>
      <c r="E395" s="41">
        <v>35.492829047605774</v>
      </c>
      <c r="F395" s="13">
        <f t="shared" si="37"/>
        <v>1.1566596316128028</v>
      </c>
      <c r="G395" s="12">
        <f t="shared" si="38"/>
        <v>14.343648420200056</v>
      </c>
      <c r="H395" s="14">
        <f t="shared" si="39"/>
        <v>0.4568040898152884</v>
      </c>
      <c r="I395" s="15">
        <f t="shared" si="40"/>
        <v>-0.5431959101847116</v>
      </c>
      <c r="J395" s="40"/>
      <c r="K395" s="59">
        <f t="shared" si="41"/>
        <v>14343648.420200055</v>
      </c>
    </row>
    <row r="396" spans="1:11" ht="12.75">
      <c r="A396" s="11">
        <v>31.4</v>
      </c>
      <c r="B396" s="12">
        <f t="shared" si="36"/>
        <v>1.4969296480732148</v>
      </c>
      <c r="C396" s="13">
        <v>80</v>
      </c>
      <c r="D396" s="12">
        <v>1000000</v>
      </c>
      <c r="E396" s="41">
        <v>34.30520456126078</v>
      </c>
      <c r="F396" s="13">
        <f t="shared" si="37"/>
        <v>1.490224536214812</v>
      </c>
      <c r="G396" s="12">
        <f t="shared" si="38"/>
        <v>30.918935708102786</v>
      </c>
      <c r="H396" s="14">
        <f t="shared" si="39"/>
        <v>0.9846794811497703</v>
      </c>
      <c r="I396" s="15">
        <f t="shared" si="40"/>
        <v>-0.01532051885022967</v>
      </c>
      <c r="J396" s="40"/>
      <c r="K396" s="59">
        <f t="shared" si="41"/>
        <v>30918935.708102785</v>
      </c>
    </row>
    <row r="397" spans="1:11" ht="12.75">
      <c r="A397" s="17">
        <v>31.4</v>
      </c>
      <c r="B397" s="18">
        <f t="shared" si="36"/>
        <v>1.4969296480732148</v>
      </c>
      <c r="C397" s="19">
        <v>80</v>
      </c>
      <c r="D397" s="18">
        <v>1000000</v>
      </c>
      <c r="E397" s="42">
        <v>34.69490707272786</v>
      </c>
      <c r="F397" s="19">
        <f t="shared" si="37"/>
        <v>1.380769836892523</v>
      </c>
      <c r="G397" s="18">
        <f t="shared" si="38"/>
        <v>24.030888971117065</v>
      </c>
      <c r="H397" s="20">
        <f t="shared" si="39"/>
        <v>0.7653149353858938</v>
      </c>
      <c r="I397" s="21">
        <f t="shared" si="40"/>
        <v>-0.2346850646141062</v>
      </c>
      <c r="J397" s="40"/>
      <c r="K397" s="59">
        <f t="shared" si="41"/>
        <v>24030888.971117064</v>
      </c>
    </row>
    <row r="398" spans="1:11" ht="12.75">
      <c r="A398" s="5">
        <v>31.4</v>
      </c>
      <c r="B398" s="6">
        <f t="shared" si="36"/>
        <v>1.4969296480732148</v>
      </c>
      <c r="C398" s="7">
        <v>70</v>
      </c>
      <c r="D398" s="6">
        <v>1000000</v>
      </c>
      <c r="E398" s="7">
        <v>34.531371408520656</v>
      </c>
      <c r="F398" s="7">
        <f t="shared" si="37"/>
        <v>1.4267016603413498</v>
      </c>
      <c r="G398" s="6">
        <f t="shared" si="38"/>
        <v>26.711708109166306</v>
      </c>
      <c r="H398" s="8">
        <f t="shared" si="39"/>
        <v>0.8506913410562518</v>
      </c>
      <c r="I398" s="9">
        <f t="shared" si="40"/>
        <v>-0.14930865894374823</v>
      </c>
      <c r="J398" s="39">
        <f>STDEV(G398:G409)/AVERAGE(G398:G409)</f>
        <v>0.29976530514823774</v>
      </c>
      <c r="K398" s="59">
        <f t="shared" si="41"/>
        <v>26711708.109166306</v>
      </c>
    </row>
    <row r="399" spans="1:11" ht="12.75">
      <c r="A399" s="11">
        <v>31.4</v>
      </c>
      <c r="B399" s="12">
        <f t="shared" si="36"/>
        <v>1.4969296480732148</v>
      </c>
      <c r="C399" s="13">
        <v>70</v>
      </c>
      <c r="D399" s="12">
        <v>1000000</v>
      </c>
      <c r="E399" s="13">
        <v>34.35890851946098</v>
      </c>
      <c r="F399" s="13">
        <f t="shared" si="37"/>
        <v>1.475140849494162</v>
      </c>
      <c r="G399" s="12">
        <f t="shared" si="38"/>
        <v>29.863509890972228</v>
      </c>
      <c r="H399" s="14">
        <f t="shared" si="39"/>
        <v>0.9510671939800073</v>
      </c>
      <c r="I399" s="15">
        <f t="shared" si="40"/>
        <v>-0.048932806019992725</v>
      </c>
      <c r="J399" s="40"/>
      <c r="K399" s="59">
        <f t="shared" si="41"/>
        <v>29863509.890972227</v>
      </c>
    </row>
    <row r="400" spans="1:11" ht="12.75">
      <c r="A400" s="11">
        <v>31.4</v>
      </c>
      <c r="B400" s="12">
        <f t="shared" si="36"/>
        <v>1.4969296480732148</v>
      </c>
      <c r="C400" s="13">
        <v>70</v>
      </c>
      <c r="D400" s="12">
        <v>1000000</v>
      </c>
      <c r="E400" s="13">
        <v>35.0086519060498</v>
      </c>
      <c r="F400" s="13">
        <f t="shared" si="37"/>
        <v>1.2926491669335463</v>
      </c>
      <c r="G400" s="12">
        <f t="shared" si="38"/>
        <v>19.61774869719211</v>
      </c>
      <c r="H400" s="14">
        <f t="shared" si="39"/>
        <v>0.6247690667895577</v>
      </c>
      <c r="I400" s="15">
        <f t="shared" si="40"/>
        <v>-0.3752309332104423</v>
      </c>
      <c r="J400" s="40"/>
      <c r="K400" s="59">
        <f t="shared" si="41"/>
        <v>19617748.69719211</v>
      </c>
    </row>
    <row r="401" spans="1:11" ht="12.75">
      <c r="A401" s="11">
        <v>31.4</v>
      </c>
      <c r="B401" s="12">
        <f t="shared" si="36"/>
        <v>1.4969296480732148</v>
      </c>
      <c r="C401" s="13">
        <v>70</v>
      </c>
      <c r="D401" s="12">
        <v>1000000</v>
      </c>
      <c r="E401" s="13">
        <v>34.1092596391923</v>
      </c>
      <c r="F401" s="13">
        <f t="shared" si="37"/>
        <v>1.5452590610065426</v>
      </c>
      <c r="G401" s="12">
        <f t="shared" si="38"/>
        <v>35.096116337246414</v>
      </c>
      <c r="H401" s="14">
        <f t="shared" si="39"/>
        <v>1.1177107113772744</v>
      </c>
      <c r="I401" s="15">
        <f t="shared" si="40"/>
        <v>0.1177107113772744</v>
      </c>
      <c r="J401" s="40"/>
      <c r="K401" s="59">
        <f t="shared" si="41"/>
        <v>35096116.33724641</v>
      </c>
    </row>
    <row r="402" spans="1:11" ht="12.75">
      <c r="A402" s="11">
        <v>31.4</v>
      </c>
      <c r="B402" s="12">
        <f t="shared" si="36"/>
        <v>1.4969296480732148</v>
      </c>
      <c r="C402" s="13">
        <v>70</v>
      </c>
      <c r="D402" s="12">
        <v>1000000</v>
      </c>
      <c r="E402" s="13">
        <v>34.309276404283324</v>
      </c>
      <c r="F402" s="13">
        <f t="shared" si="37"/>
        <v>1.4890808885846178</v>
      </c>
      <c r="G402" s="12">
        <f t="shared" si="38"/>
        <v>30.83762256270913</v>
      </c>
      <c r="H402" s="14">
        <f t="shared" si="39"/>
        <v>0.9820898905321379</v>
      </c>
      <c r="I402" s="15">
        <f t="shared" si="40"/>
        <v>-0.01791010946786209</v>
      </c>
      <c r="J402" s="40"/>
      <c r="K402" s="59">
        <f t="shared" si="41"/>
        <v>30837622.56270913</v>
      </c>
    </row>
    <row r="403" spans="1:11" ht="12.75">
      <c r="A403" s="11">
        <v>31.4</v>
      </c>
      <c r="B403" s="12">
        <f t="shared" si="36"/>
        <v>1.4969296480732148</v>
      </c>
      <c r="C403" s="13">
        <v>70</v>
      </c>
      <c r="D403" s="12">
        <v>1000000</v>
      </c>
      <c r="E403" s="13">
        <v>34.080178718644476</v>
      </c>
      <c r="F403" s="13">
        <f t="shared" si="37"/>
        <v>1.553426941173891</v>
      </c>
      <c r="G403" s="12">
        <f t="shared" si="38"/>
        <v>35.76242344780824</v>
      </c>
      <c r="H403" s="14">
        <f t="shared" si="39"/>
        <v>1.1389306830512178</v>
      </c>
      <c r="I403" s="15">
        <f t="shared" si="40"/>
        <v>0.1389306830512178</v>
      </c>
      <c r="J403" s="40"/>
      <c r="K403" s="59">
        <f t="shared" si="41"/>
        <v>35762423.447808236</v>
      </c>
    </row>
    <row r="404" spans="1:11" ht="12.75">
      <c r="A404" s="11">
        <v>31.4</v>
      </c>
      <c r="B404" s="12">
        <f t="shared" si="36"/>
        <v>1.4969296480732148</v>
      </c>
      <c r="C404" s="13">
        <v>70</v>
      </c>
      <c r="D404" s="12">
        <v>1000000</v>
      </c>
      <c r="E404" s="41">
        <v>35.39230268654817</v>
      </c>
      <c r="F404" s="13">
        <f t="shared" si="37"/>
        <v>1.1848942010593828</v>
      </c>
      <c r="G404" s="12">
        <f t="shared" si="38"/>
        <v>15.30714517265686</v>
      </c>
      <c r="H404" s="14">
        <f t="shared" si="39"/>
        <v>0.48748869976614206</v>
      </c>
      <c r="I404" s="15">
        <f t="shared" si="40"/>
        <v>-0.5125113002338579</v>
      </c>
      <c r="J404" s="40"/>
      <c r="K404" s="59">
        <f t="shared" si="41"/>
        <v>15307145.17265686</v>
      </c>
    </row>
    <row r="405" spans="1:11" ht="12.75">
      <c r="A405" s="11">
        <v>31.4</v>
      </c>
      <c r="B405" s="12">
        <f t="shared" si="36"/>
        <v>1.4969296480732148</v>
      </c>
      <c r="C405" s="13">
        <v>70</v>
      </c>
      <c r="D405" s="12">
        <v>1000000</v>
      </c>
      <c r="E405" s="41">
        <v>35.39326049245589</v>
      </c>
      <c r="F405" s="13">
        <f t="shared" si="37"/>
        <v>1.1846251846826508</v>
      </c>
      <c r="G405" s="12">
        <f t="shared" si="38"/>
        <v>15.297666356337619</v>
      </c>
      <c r="H405" s="14">
        <f t="shared" si="39"/>
        <v>0.48718682663495605</v>
      </c>
      <c r="I405" s="15">
        <f t="shared" si="40"/>
        <v>-0.512813173365044</v>
      </c>
      <c r="J405" s="40"/>
      <c r="K405" s="59">
        <f t="shared" si="41"/>
        <v>15297666.356337618</v>
      </c>
    </row>
    <row r="406" spans="1:11" ht="12.75">
      <c r="A406" s="11">
        <v>31.4</v>
      </c>
      <c r="B406" s="12">
        <f t="shared" si="36"/>
        <v>1.4969296480732148</v>
      </c>
      <c r="C406" s="13">
        <v>70</v>
      </c>
      <c r="D406" s="12">
        <v>1000000</v>
      </c>
      <c r="E406" s="41">
        <v>35.39445946270442</v>
      </c>
      <c r="F406" s="13">
        <f t="shared" si="37"/>
        <v>1.1842884331242498</v>
      </c>
      <c r="G406" s="12">
        <f t="shared" si="38"/>
        <v>15.285809156956146</v>
      </c>
      <c r="H406" s="14">
        <f t="shared" si="39"/>
        <v>0.48680920882025946</v>
      </c>
      <c r="I406" s="15">
        <f t="shared" si="40"/>
        <v>-0.5131907911797405</v>
      </c>
      <c r="J406" s="40"/>
      <c r="K406" s="59">
        <f t="shared" si="41"/>
        <v>15285809.156956146</v>
      </c>
    </row>
    <row r="407" spans="1:11" ht="12.75">
      <c r="A407" s="11">
        <v>31.4</v>
      </c>
      <c r="B407" s="12">
        <f t="shared" si="36"/>
        <v>1.4969296480732148</v>
      </c>
      <c r="C407" s="13">
        <v>70</v>
      </c>
      <c r="D407" s="12">
        <v>1000000</v>
      </c>
      <c r="E407" s="41">
        <v>34.66716126936909</v>
      </c>
      <c r="F407" s="13">
        <f t="shared" si="37"/>
        <v>1.3885627262753928</v>
      </c>
      <c r="G407" s="12">
        <f t="shared" si="38"/>
        <v>24.46598619100612</v>
      </c>
      <c r="H407" s="14">
        <f t="shared" si="39"/>
        <v>0.7791715347454179</v>
      </c>
      <c r="I407" s="15">
        <f t="shared" si="40"/>
        <v>-0.2208284652545821</v>
      </c>
      <c r="J407" s="40"/>
      <c r="K407" s="59">
        <f t="shared" si="41"/>
        <v>24465986.19100612</v>
      </c>
    </row>
    <row r="408" spans="1:11" ht="12.75">
      <c r="A408" s="11">
        <v>31.4</v>
      </c>
      <c r="B408" s="12">
        <f t="shared" si="36"/>
        <v>1.4969296480732148</v>
      </c>
      <c r="C408" s="13">
        <v>70</v>
      </c>
      <c r="D408" s="12">
        <v>1000000</v>
      </c>
      <c r="E408" s="41">
        <v>34.81767785012013</v>
      </c>
      <c r="F408" s="13">
        <f t="shared" si="37"/>
        <v>1.3462875378833474</v>
      </c>
      <c r="G408" s="12">
        <f t="shared" si="38"/>
        <v>22.196655305515083</v>
      </c>
      <c r="H408" s="14">
        <f t="shared" si="39"/>
        <v>0.706899850494111</v>
      </c>
      <c r="I408" s="15">
        <f t="shared" si="40"/>
        <v>-0.29310014950588903</v>
      </c>
      <c r="J408" s="40"/>
      <c r="K408" s="59">
        <f t="shared" si="41"/>
        <v>22196655.305515084</v>
      </c>
    </row>
    <row r="409" spans="1:11" ht="12.75">
      <c r="A409" s="17">
        <v>31.4</v>
      </c>
      <c r="B409" s="18">
        <f t="shared" si="36"/>
        <v>1.4969296480732148</v>
      </c>
      <c r="C409" s="19">
        <v>70</v>
      </c>
      <c r="D409" s="18">
        <v>1000000</v>
      </c>
      <c r="E409" s="42">
        <v>34.38548867461128</v>
      </c>
      <c r="F409" s="19">
        <f t="shared" si="37"/>
        <v>1.467675352597662</v>
      </c>
      <c r="G409" s="18">
        <f t="shared" si="38"/>
        <v>29.354544963746203</v>
      </c>
      <c r="H409" s="20">
        <f t="shared" si="39"/>
        <v>0.9348581198645288</v>
      </c>
      <c r="I409" s="21">
        <f t="shared" si="40"/>
        <v>-0.06514188013547118</v>
      </c>
      <c r="J409" s="40"/>
      <c r="K409" s="59">
        <f t="shared" si="41"/>
        <v>29354544.963746205</v>
      </c>
    </row>
    <row r="410" spans="1:11" ht="12.75">
      <c r="A410" s="5">
        <v>31.4</v>
      </c>
      <c r="B410" s="6">
        <f t="shared" si="36"/>
        <v>1.4969296480732148</v>
      </c>
      <c r="C410" s="7">
        <v>60</v>
      </c>
      <c r="D410" s="6">
        <v>1000000</v>
      </c>
      <c r="E410" s="7">
        <v>34.21822092702367</v>
      </c>
      <c r="F410" s="7">
        <f t="shared" si="37"/>
        <v>1.5146553962971365</v>
      </c>
      <c r="G410" s="6">
        <f t="shared" si="38"/>
        <v>32.708105981844966</v>
      </c>
      <c r="H410" s="8">
        <f t="shared" si="39"/>
        <v>1.0416594261734067</v>
      </c>
      <c r="I410" s="9">
        <f t="shared" si="40"/>
        <v>0.04165942617340668</v>
      </c>
      <c r="J410" s="39">
        <f>STDEV(G410:G421)/AVERAGE(G410:G421)</f>
        <v>0.6205332667498349</v>
      </c>
      <c r="K410" s="59">
        <f t="shared" si="41"/>
        <v>32708105.981844965</v>
      </c>
    </row>
    <row r="411" spans="1:11" ht="12.75">
      <c r="A411" s="11">
        <v>31.4</v>
      </c>
      <c r="B411" s="12">
        <f t="shared" si="36"/>
        <v>1.4969296480732148</v>
      </c>
      <c r="C411" s="13">
        <v>60</v>
      </c>
      <c r="D411" s="12">
        <v>1000000</v>
      </c>
      <c r="E411" s="13">
        <v>34.58339226103103</v>
      </c>
      <c r="F411" s="13">
        <f t="shared" si="37"/>
        <v>1.4120907030021816</v>
      </c>
      <c r="G411" s="12">
        <f t="shared" si="38"/>
        <v>25.827995555623666</v>
      </c>
      <c r="H411" s="14">
        <f t="shared" si="39"/>
        <v>0.8225476291599894</v>
      </c>
      <c r="I411" s="15">
        <f t="shared" si="40"/>
        <v>-0.17745237084001064</v>
      </c>
      <c r="J411" s="40"/>
      <c r="K411" s="59">
        <f t="shared" si="41"/>
        <v>25827995.555623665</v>
      </c>
    </row>
    <row r="412" spans="1:11" ht="12.75">
      <c r="A412" s="11">
        <v>31.4</v>
      </c>
      <c r="B412" s="12">
        <f t="shared" si="36"/>
        <v>1.4969296480732148</v>
      </c>
      <c r="C412" s="13">
        <v>60</v>
      </c>
      <c r="D412" s="12">
        <v>1000000</v>
      </c>
      <c r="E412" s="13">
        <v>34.36013149865756</v>
      </c>
      <c r="F412" s="13">
        <f t="shared" si="37"/>
        <v>1.4747973546069089</v>
      </c>
      <c r="G412" s="12">
        <f t="shared" si="38"/>
        <v>29.83989939667935</v>
      </c>
      <c r="H412" s="14">
        <f t="shared" si="39"/>
        <v>0.9503152674101705</v>
      </c>
      <c r="I412" s="15">
        <f t="shared" si="40"/>
        <v>-0.04968473258982953</v>
      </c>
      <c r="J412" s="40"/>
      <c r="K412" s="59">
        <f t="shared" si="41"/>
        <v>29839899.39667935</v>
      </c>
    </row>
    <row r="413" spans="1:11" ht="12.75">
      <c r="A413" s="11">
        <v>31.4</v>
      </c>
      <c r="B413" s="12">
        <f t="shared" si="36"/>
        <v>1.4969296480732148</v>
      </c>
      <c r="C413" s="13">
        <v>60</v>
      </c>
      <c r="D413" s="12">
        <v>1000000</v>
      </c>
      <c r="E413" s="13">
        <v>33.12034655458489</v>
      </c>
      <c r="F413" s="13">
        <f t="shared" si="37"/>
        <v>1.8230124270910868</v>
      </c>
      <c r="G413" s="12">
        <f t="shared" si="38"/>
        <v>66.52921928893788</v>
      </c>
      <c r="H413" s="14">
        <f t="shared" si="39"/>
        <v>2.118764945507576</v>
      </c>
      <c r="I413" s="15">
        <f t="shared" si="40"/>
        <v>1.1187649455075759</v>
      </c>
      <c r="J413" s="40"/>
      <c r="K413" s="59">
        <f t="shared" si="41"/>
        <v>66529219.28893788</v>
      </c>
    </row>
    <row r="414" spans="1:11" ht="12.75">
      <c r="A414" s="11">
        <v>31.4</v>
      </c>
      <c r="B414" s="12">
        <f t="shared" si="36"/>
        <v>1.4969296480732148</v>
      </c>
      <c r="C414" s="13">
        <v>60</v>
      </c>
      <c r="D414" s="12">
        <v>1000000</v>
      </c>
      <c r="E414" s="13">
        <v>34.14449798820596</v>
      </c>
      <c r="F414" s="13">
        <f t="shared" si="37"/>
        <v>1.535361760418502</v>
      </c>
      <c r="G414" s="12">
        <f t="shared" si="38"/>
        <v>34.30534256286015</v>
      </c>
      <c r="H414" s="14">
        <f t="shared" si="39"/>
        <v>1.0925268332121068</v>
      </c>
      <c r="I414" s="15">
        <f t="shared" si="40"/>
        <v>0.09252683321210675</v>
      </c>
      <c r="J414" s="40"/>
      <c r="K414" s="59">
        <f t="shared" si="41"/>
        <v>34305342.562860146</v>
      </c>
    </row>
    <row r="415" spans="1:11" ht="12.75">
      <c r="A415" s="11">
        <v>31.4</v>
      </c>
      <c r="B415" s="12">
        <f t="shared" si="36"/>
        <v>1.4969296480732148</v>
      </c>
      <c r="C415" s="13">
        <v>60</v>
      </c>
      <c r="D415" s="12">
        <v>1000000</v>
      </c>
      <c r="E415" s="13">
        <v>34.242979811921536</v>
      </c>
      <c r="F415" s="13">
        <f t="shared" si="37"/>
        <v>1.5077014346922988</v>
      </c>
      <c r="G415" s="12">
        <f t="shared" si="38"/>
        <v>32.188551575858426</v>
      </c>
      <c r="H415" s="14">
        <f t="shared" si="39"/>
        <v>1.0251131075114148</v>
      </c>
      <c r="I415" s="15">
        <f t="shared" si="40"/>
        <v>0.025113107511414823</v>
      </c>
      <c r="J415" s="40"/>
      <c r="K415" s="59">
        <f t="shared" si="41"/>
        <v>32188551.575858425</v>
      </c>
    </row>
    <row r="416" spans="1:11" ht="12.75">
      <c r="A416" s="11">
        <v>31.4</v>
      </c>
      <c r="B416" s="12">
        <f t="shared" si="36"/>
        <v>1.4969296480732148</v>
      </c>
      <c r="C416" s="13">
        <v>60</v>
      </c>
      <c r="D416" s="12">
        <v>1000000</v>
      </c>
      <c r="E416" s="41">
        <v>36.592228923808484</v>
      </c>
      <c r="F416" s="13">
        <f t="shared" si="37"/>
        <v>0.8478741366676533</v>
      </c>
      <c r="G416" s="12">
        <f t="shared" si="38"/>
        <v>7.044888707318914</v>
      </c>
      <c r="H416" s="14">
        <f t="shared" si="39"/>
        <v>0.22435951297193996</v>
      </c>
      <c r="I416" s="15">
        <f t="shared" si="40"/>
        <v>-0.77564048702806</v>
      </c>
      <c r="J416" s="40"/>
      <c r="K416" s="59">
        <f t="shared" si="41"/>
        <v>7044888.707318914</v>
      </c>
    </row>
    <row r="417" spans="1:11" ht="12.75">
      <c r="A417" s="11">
        <v>31.4</v>
      </c>
      <c r="B417" s="12">
        <f t="shared" si="36"/>
        <v>1.4969296480732148</v>
      </c>
      <c r="C417" s="13">
        <v>60</v>
      </c>
      <c r="D417" s="12">
        <v>1000000</v>
      </c>
      <c r="E417" s="41">
        <v>35.28346354248006</v>
      </c>
      <c r="F417" s="13">
        <f t="shared" si="37"/>
        <v>1.215463559577559</v>
      </c>
      <c r="G417" s="12">
        <f t="shared" si="38"/>
        <v>16.423418496305796</v>
      </c>
      <c r="H417" s="14">
        <f t="shared" si="39"/>
        <v>0.5230388056148343</v>
      </c>
      <c r="I417" s="15">
        <f t="shared" si="40"/>
        <v>-0.4769611943851657</v>
      </c>
      <c r="J417" s="40"/>
      <c r="K417" s="59">
        <f t="shared" si="41"/>
        <v>16423418.496305795</v>
      </c>
    </row>
    <row r="418" spans="1:11" ht="12.75">
      <c r="A418" s="11">
        <v>31.4</v>
      </c>
      <c r="B418" s="12">
        <f t="shared" si="36"/>
        <v>1.4969296480732148</v>
      </c>
      <c r="C418" s="13">
        <v>60</v>
      </c>
      <c r="D418" s="12">
        <v>1000000</v>
      </c>
      <c r="E418" s="41">
        <v>34.80511201519121</v>
      </c>
      <c r="F418" s="13">
        <f t="shared" si="37"/>
        <v>1.349816870241766</v>
      </c>
      <c r="G418" s="12">
        <f t="shared" si="38"/>
        <v>22.377773318834286</v>
      </c>
      <c r="H418" s="14">
        <f t="shared" si="39"/>
        <v>0.7126679400902639</v>
      </c>
      <c r="I418" s="15">
        <f t="shared" si="40"/>
        <v>-0.2873320599097361</v>
      </c>
      <c r="J418" s="40"/>
      <c r="K418" s="59">
        <f t="shared" si="41"/>
        <v>22377773.318834286</v>
      </c>
    </row>
    <row r="419" spans="1:11" ht="12.75">
      <c r="A419" s="11">
        <v>31.4</v>
      </c>
      <c r="B419" s="12">
        <f t="shared" si="36"/>
        <v>1.4969296480732148</v>
      </c>
      <c r="C419" s="13">
        <v>60</v>
      </c>
      <c r="D419" s="12">
        <v>1000000</v>
      </c>
      <c r="E419" s="41">
        <v>35.738363263139085</v>
      </c>
      <c r="F419" s="13">
        <f t="shared" si="37"/>
        <v>1.0876970949502618</v>
      </c>
      <c r="G419" s="12">
        <f t="shared" si="38"/>
        <v>12.237623705459363</v>
      </c>
      <c r="H419" s="14">
        <f t="shared" si="39"/>
        <v>0.3897332390273683</v>
      </c>
      <c r="I419" s="15">
        <f t="shared" si="40"/>
        <v>-0.6102667609726318</v>
      </c>
      <c r="J419" s="40"/>
      <c r="K419" s="59">
        <f t="shared" si="41"/>
        <v>12237623.705459364</v>
      </c>
    </row>
    <row r="420" spans="1:11" ht="12.75">
      <c r="A420" s="11">
        <v>31.4</v>
      </c>
      <c r="B420" s="12">
        <f t="shared" si="36"/>
        <v>1.4969296480732148</v>
      </c>
      <c r="C420" s="13">
        <v>60</v>
      </c>
      <c r="D420" s="12">
        <v>1000000</v>
      </c>
      <c r="E420" s="41">
        <v>36.043950747537934</v>
      </c>
      <c r="F420" s="13">
        <f t="shared" si="37"/>
        <v>1.0018675577075786</v>
      </c>
      <c r="G420" s="12">
        <f t="shared" si="38"/>
        <v>10.043094697104848</v>
      </c>
      <c r="H420" s="14">
        <f t="shared" si="39"/>
        <v>0.3198437801625748</v>
      </c>
      <c r="I420" s="15">
        <f t="shared" si="40"/>
        <v>-0.6801562198374251</v>
      </c>
      <c r="J420" s="40"/>
      <c r="K420" s="59">
        <f t="shared" si="41"/>
        <v>10043094.697104849</v>
      </c>
    </row>
    <row r="421" spans="1:11" ht="12.75">
      <c r="A421" s="17">
        <v>31.4</v>
      </c>
      <c r="B421" s="18">
        <f t="shared" si="36"/>
        <v>1.4969296480732148</v>
      </c>
      <c r="C421" s="19">
        <v>60</v>
      </c>
      <c r="D421" s="18">
        <v>1000000</v>
      </c>
      <c r="E421" s="42">
        <v>35.145935681534844</v>
      </c>
      <c r="F421" s="19">
        <f t="shared" si="37"/>
        <v>1.2540906410698665</v>
      </c>
      <c r="G421" s="18">
        <f t="shared" si="38"/>
        <v>17.951082425829828</v>
      </c>
      <c r="H421" s="20">
        <f t="shared" si="39"/>
        <v>0.5716905231155996</v>
      </c>
      <c r="I421" s="21">
        <f t="shared" si="40"/>
        <v>-0.42830947688440035</v>
      </c>
      <c r="J421" s="43"/>
      <c r="K421" s="60">
        <f t="shared" si="41"/>
        <v>17951082.425829828</v>
      </c>
    </row>
    <row r="422" spans="1:9" ht="12.75">
      <c r="A422" s="3"/>
      <c r="B422" s="3"/>
      <c r="C422" s="2"/>
      <c r="D422" s="3"/>
      <c r="E422" s="2"/>
      <c r="F422" s="2"/>
      <c r="G422" s="3"/>
      <c r="H422" s="4"/>
      <c r="I422" s="2"/>
    </row>
    <row r="423" spans="1:11" ht="15.75">
      <c r="A423" s="3"/>
      <c r="B423" s="3"/>
      <c r="C423" s="2"/>
      <c r="D423" s="3"/>
      <c r="E423" s="2"/>
      <c r="F423" s="2"/>
      <c r="G423" s="3"/>
      <c r="H423" s="46" t="s">
        <v>13</v>
      </c>
      <c r="I423" s="4">
        <f>AVERAGE(I2:I421)</f>
        <v>-0.12865875670773813</v>
      </c>
      <c r="J423" s="46" t="s">
        <v>15</v>
      </c>
      <c r="K423" s="57">
        <f>STDEV(K2:K421)/AVERAGE(K2:K421)</f>
        <v>0.22517013562887797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selection activeCell="H47" sqref="H47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5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11</v>
      </c>
    </row>
    <row r="2" spans="1:5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12.677508154940181</v>
      </c>
    </row>
    <row r="3" spans="1:5" ht="12.75">
      <c r="A3" s="3">
        <v>31400000</v>
      </c>
      <c r="B3" s="3">
        <f aca="true" t="shared" si="0" ref="B3:B66">LOG10(A3)</f>
        <v>7.496929648073215</v>
      </c>
      <c r="C3" s="2">
        <v>100</v>
      </c>
      <c r="D3" s="3">
        <v>1</v>
      </c>
      <c r="E3" s="2">
        <v>12.81884126373993</v>
      </c>
    </row>
    <row r="4" spans="1:5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12.921061605437494</v>
      </c>
    </row>
    <row r="5" spans="1:5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12.936096717986578</v>
      </c>
    </row>
    <row r="6" spans="1:5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12.94890292199636</v>
      </c>
    </row>
    <row r="7" spans="1:5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12.989065831353734</v>
      </c>
    </row>
    <row r="8" spans="1:5" ht="12.75">
      <c r="A8" s="3">
        <v>31400000</v>
      </c>
      <c r="B8" s="3">
        <f t="shared" si="0"/>
        <v>7.496929648073215</v>
      </c>
      <c r="C8" s="2">
        <v>100</v>
      </c>
      <c r="D8" s="3">
        <v>1</v>
      </c>
      <c r="E8">
        <v>12.866390320047941</v>
      </c>
    </row>
    <row r="9" spans="1:5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>
        <v>12.869192219189484</v>
      </c>
    </row>
    <row r="10" spans="1:5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>
        <v>12.942454335786799</v>
      </c>
    </row>
    <row r="11" spans="1:5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>
        <v>13.183981710554676</v>
      </c>
    </row>
    <row r="12" spans="1:5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>
        <v>13.209083359879351</v>
      </c>
    </row>
    <row r="13" spans="1:5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>
        <v>13.22507563262265</v>
      </c>
    </row>
    <row r="14" spans="1:5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16.525787242452665</v>
      </c>
    </row>
    <row r="15" spans="1:5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16.50258270309271</v>
      </c>
    </row>
    <row r="16" spans="1:5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16.509508235232246</v>
      </c>
    </row>
    <row r="17" spans="1:5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16.179529690914876</v>
      </c>
    </row>
    <row r="18" spans="1:5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16.29452282966237</v>
      </c>
    </row>
    <row r="19" spans="1:5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16.457593183435403</v>
      </c>
    </row>
    <row r="20" spans="1:5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>
        <v>16.379465474366025</v>
      </c>
    </row>
    <row r="21" spans="1:5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>
        <v>16.528371645477556</v>
      </c>
    </row>
    <row r="22" spans="1:5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>
        <v>16.554990767838056</v>
      </c>
    </row>
    <row r="23" spans="1:5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>
        <v>16.706183503341904</v>
      </c>
    </row>
    <row r="24" spans="1:5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>
        <v>16.709877225637047</v>
      </c>
    </row>
    <row r="25" spans="1:5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>
        <v>16.787186612035384</v>
      </c>
    </row>
    <row r="26" spans="1:5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19.998261324313713</v>
      </c>
    </row>
    <row r="27" spans="1:5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19.915645530808032</v>
      </c>
    </row>
    <row r="28" spans="1:5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19.907907588345502</v>
      </c>
    </row>
    <row r="29" spans="1:5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20.088108564743965</v>
      </c>
    </row>
    <row r="30" spans="1:5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20.078366411725423</v>
      </c>
    </row>
    <row r="31" spans="1:5" ht="12.75">
      <c r="A31" s="3">
        <v>314000</v>
      </c>
      <c r="B31" s="3">
        <f t="shared" si="0"/>
        <v>5.496929648073215</v>
      </c>
      <c r="C31" s="2">
        <v>100</v>
      </c>
      <c r="D31" s="3">
        <v>100</v>
      </c>
      <c r="E31" s="2">
        <v>20.22313591374182</v>
      </c>
    </row>
    <row r="32" spans="1:5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>
        <v>19.95559003849101</v>
      </c>
    </row>
    <row r="33" spans="1:5" ht="12.75">
      <c r="A33" s="3">
        <v>314000</v>
      </c>
      <c r="B33" s="3">
        <f t="shared" si="0"/>
        <v>5.496929648073215</v>
      </c>
      <c r="C33" s="2">
        <v>100</v>
      </c>
      <c r="D33" s="3">
        <v>100</v>
      </c>
      <c r="E33">
        <v>19.922378463797795</v>
      </c>
    </row>
    <row r="34" spans="1:5" ht="12.75">
      <c r="A34" s="3">
        <v>314000</v>
      </c>
      <c r="B34" s="3">
        <f t="shared" si="0"/>
        <v>5.496929648073215</v>
      </c>
      <c r="C34" s="2">
        <v>100</v>
      </c>
      <c r="D34" s="3">
        <v>100</v>
      </c>
      <c r="E34">
        <v>19.943780059635685</v>
      </c>
    </row>
    <row r="35" spans="1:5" ht="12.75">
      <c r="A35" s="3">
        <v>314000</v>
      </c>
      <c r="B35" s="3">
        <f t="shared" si="0"/>
        <v>5.496929648073215</v>
      </c>
      <c r="C35" s="2">
        <v>100</v>
      </c>
      <c r="D35" s="3">
        <v>100</v>
      </c>
      <c r="E35">
        <v>20.243617626642738</v>
      </c>
    </row>
    <row r="36" spans="1:5" ht="12.75">
      <c r="A36" s="3">
        <v>314000</v>
      </c>
      <c r="B36" s="3">
        <f t="shared" si="0"/>
        <v>5.496929648073215</v>
      </c>
      <c r="C36" s="2">
        <v>100</v>
      </c>
      <c r="D36" s="3">
        <v>100</v>
      </c>
      <c r="E36">
        <v>20.269280202974514</v>
      </c>
    </row>
    <row r="37" spans="1:5" ht="12.75">
      <c r="A37" s="3">
        <v>314000</v>
      </c>
      <c r="B37" s="3">
        <f t="shared" si="0"/>
        <v>5.496929648073215</v>
      </c>
      <c r="C37" s="2">
        <v>100</v>
      </c>
      <c r="D37" s="3">
        <v>100</v>
      </c>
      <c r="E37">
        <v>20.324534381286863</v>
      </c>
    </row>
    <row r="38" spans="1:5" ht="12.75">
      <c r="A38" s="3">
        <v>31400</v>
      </c>
      <c r="B38" s="3">
        <f t="shared" si="0"/>
        <v>4.496929648073215</v>
      </c>
      <c r="C38" s="2">
        <v>100</v>
      </c>
      <c r="D38" s="3">
        <v>1000</v>
      </c>
      <c r="E38" s="2">
        <v>23.373574474761305</v>
      </c>
    </row>
    <row r="39" spans="1:5" ht="12.75">
      <c r="A39" s="3">
        <v>31400</v>
      </c>
      <c r="B39" s="3">
        <f t="shared" si="0"/>
        <v>4.496929648073215</v>
      </c>
      <c r="C39" s="2">
        <v>100</v>
      </c>
      <c r="D39" s="3">
        <v>1000</v>
      </c>
      <c r="E39" s="2">
        <v>23.312755781686178</v>
      </c>
    </row>
    <row r="40" spans="1:5" ht="12.75">
      <c r="A40" s="3">
        <v>31400</v>
      </c>
      <c r="B40" s="3">
        <f t="shared" si="0"/>
        <v>4.496929648073215</v>
      </c>
      <c r="C40" s="2">
        <v>100</v>
      </c>
      <c r="D40" s="3">
        <v>1000</v>
      </c>
      <c r="E40" s="2">
        <v>23.212890459662518</v>
      </c>
    </row>
    <row r="41" spans="1:5" ht="12.75">
      <c r="A41" s="3">
        <v>31400</v>
      </c>
      <c r="B41" s="3">
        <f t="shared" si="0"/>
        <v>4.496929648073215</v>
      </c>
      <c r="C41" s="2">
        <v>100</v>
      </c>
      <c r="D41" s="3">
        <v>1000</v>
      </c>
      <c r="E41" s="2">
        <v>23.644694558722918</v>
      </c>
    </row>
    <row r="42" spans="1:5" ht="12.75">
      <c r="A42" s="3">
        <v>31400</v>
      </c>
      <c r="B42" s="3">
        <f t="shared" si="0"/>
        <v>4.496929648073215</v>
      </c>
      <c r="C42" s="2">
        <v>100</v>
      </c>
      <c r="D42" s="3">
        <v>1000</v>
      </c>
      <c r="E42" s="2">
        <v>23.539304439086475</v>
      </c>
    </row>
    <row r="43" spans="1:5" ht="12.75">
      <c r="A43" s="3">
        <v>31400</v>
      </c>
      <c r="B43" s="3">
        <f t="shared" si="0"/>
        <v>4.496929648073215</v>
      </c>
      <c r="C43" s="2">
        <v>100</v>
      </c>
      <c r="D43" s="3">
        <v>1000</v>
      </c>
      <c r="E43" s="2">
        <v>23.587540346876384</v>
      </c>
    </row>
    <row r="44" spans="1:5" ht="12.75">
      <c r="A44" s="3">
        <v>31400</v>
      </c>
      <c r="B44" s="3">
        <f t="shared" si="0"/>
        <v>4.496929648073215</v>
      </c>
      <c r="C44" s="2">
        <v>100</v>
      </c>
      <c r="D44" s="3">
        <v>1000</v>
      </c>
      <c r="E44">
        <v>23.384286466637732</v>
      </c>
    </row>
    <row r="45" spans="1:5" ht="12.75">
      <c r="A45" s="3">
        <v>31400</v>
      </c>
      <c r="B45" s="3">
        <f t="shared" si="0"/>
        <v>4.496929648073215</v>
      </c>
      <c r="C45" s="2">
        <v>100</v>
      </c>
      <c r="D45" s="3">
        <v>1000</v>
      </c>
      <c r="E45">
        <v>23.31544145369362</v>
      </c>
    </row>
    <row r="46" spans="1:5" ht="12.75">
      <c r="A46" s="3">
        <v>31400</v>
      </c>
      <c r="B46" s="3">
        <f t="shared" si="0"/>
        <v>4.496929648073215</v>
      </c>
      <c r="C46" s="2">
        <v>100</v>
      </c>
      <c r="D46" s="3">
        <v>1000</v>
      </c>
      <c r="E46">
        <v>23.40959828303985</v>
      </c>
    </row>
    <row r="47" spans="1:5" ht="12.75">
      <c r="A47" s="3">
        <v>31400</v>
      </c>
      <c r="B47" s="3">
        <f t="shared" si="0"/>
        <v>4.496929648073215</v>
      </c>
      <c r="C47" s="2">
        <v>100</v>
      </c>
      <c r="D47" s="3">
        <v>1000</v>
      </c>
      <c r="E47">
        <v>23.78126818627297</v>
      </c>
    </row>
    <row r="48" spans="1:5" ht="12.75">
      <c r="A48" s="3">
        <v>31400</v>
      </c>
      <c r="B48" s="3">
        <f t="shared" si="0"/>
        <v>4.496929648073215</v>
      </c>
      <c r="C48" s="2">
        <v>100</v>
      </c>
      <c r="D48" s="3">
        <v>1000</v>
      </c>
      <c r="E48">
        <v>23.722259212661253</v>
      </c>
    </row>
    <row r="49" spans="1:5" ht="12.75">
      <c r="A49" s="3">
        <v>31400</v>
      </c>
      <c r="B49" s="3">
        <f t="shared" si="0"/>
        <v>4.496929648073215</v>
      </c>
      <c r="C49" s="2">
        <v>100</v>
      </c>
      <c r="D49" s="3">
        <v>1000</v>
      </c>
      <c r="E49">
        <v>23.738221768876986</v>
      </c>
    </row>
    <row r="50" spans="1:5" ht="12.75">
      <c r="A50" s="3">
        <v>3140</v>
      </c>
      <c r="B50" s="3">
        <f t="shared" si="0"/>
        <v>3.496929648073215</v>
      </c>
      <c r="C50" s="2">
        <v>100</v>
      </c>
      <c r="D50" s="3">
        <v>10000</v>
      </c>
      <c r="E50" s="2">
        <v>27.114953063134436</v>
      </c>
    </row>
    <row r="51" spans="1:5" ht="12.75">
      <c r="A51" s="3">
        <v>3140</v>
      </c>
      <c r="B51" s="3">
        <f t="shared" si="0"/>
        <v>3.496929648073215</v>
      </c>
      <c r="C51" s="2">
        <v>100</v>
      </c>
      <c r="D51" s="3">
        <v>10000</v>
      </c>
      <c r="E51" s="2">
        <v>27.1675303551083</v>
      </c>
    </row>
    <row r="52" spans="1:5" ht="12.75">
      <c r="A52" s="3">
        <v>3140</v>
      </c>
      <c r="B52" s="3">
        <f t="shared" si="0"/>
        <v>3.496929648073215</v>
      </c>
      <c r="C52" s="2">
        <v>100</v>
      </c>
      <c r="D52" s="3">
        <v>10000</v>
      </c>
      <c r="E52" s="2">
        <v>27.214221710877784</v>
      </c>
    </row>
    <row r="53" spans="1:5" ht="12.75">
      <c r="A53" s="3">
        <v>3140</v>
      </c>
      <c r="B53" s="3">
        <f t="shared" si="0"/>
        <v>3.496929648073215</v>
      </c>
      <c r="C53" s="2">
        <v>100</v>
      </c>
      <c r="D53" s="3">
        <v>10000</v>
      </c>
      <c r="E53" s="2">
        <v>26.874895018783647</v>
      </c>
    </row>
    <row r="54" spans="1:5" ht="12.75">
      <c r="A54" s="3">
        <v>3140</v>
      </c>
      <c r="B54" s="3">
        <f t="shared" si="0"/>
        <v>3.496929648073215</v>
      </c>
      <c r="C54" s="2">
        <v>100</v>
      </c>
      <c r="D54" s="3">
        <v>10000</v>
      </c>
      <c r="E54" s="2">
        <v>26.81475364591656</v>
      </c>
    </row>
    <row r="55" spans="1:5" ht="12.75">
      <c r="A55" s="3">
        <v>3140</v>
      </c>
      <c r="B55" s="3">
        <f t="shared" si="0"/>
        <v>3.496929648073215</v>
      </c>
      <c r="C55" s="2">
        <v>100</v>
      </c>
      <c r="D55" s="3">
        <v>10000</v>
      </c>
      <c r="E55" s="2">
        <v>26.732455096643832</v>
      </c>
    </row>
    <row r="56" spans="1:5" ht="12.75">
      <c r="A56" s="3">
        <v>3140</v>
      </c>
      <c r="B56" s="3">
        <f t="shared" si="0"/>
        <v>3.496929648073215</v>
      </c>
      <c r="C56" s="2">
        <v>100</v>
      </c>
      <c r="D56" s="3">
        <v>10000</v>
      </c>
      <c r="E56">
        <v>26.94354543994263</v>
      </c>
    </row>
    <row r="57" spans="1:5" ht="12.75">
      <c r="A57" s="3">
        <v>3140</v>
      </c>
      <c r="B57" s="3">
        <f t="shared" si="0"/>
        <v>3.496929648073215</v>
      </c>
      <c r="C57" s="2">
        <v>100</v>
      </c>
      <c r="D57" s="3">
        <v>10000</v>
      </c>
      <c r="E57">
        <v>26.958361715150314</v>
      </c>
    </row>
    <row r="58" spans="1:5" ht="12.75">
      <c r="A58" s="3">
        <v>3140</v>
      </c>
      <c r="B58" s="3">
        <f t="shared" si="0"/>
        <v>3.496929648073215</v>
      </c>
      <c r="C58" s="2">
        <v>100</v>
      </c>
      <c r="D58" s="3">
        <v>10000</v>
      </c>
      <c r="E58">
        <v>27.028401725103052</v>
      </c>
    </row>
    <row r="59" spans="1:5" ht="12.75">
      <c r="A59" s="3">
        <v>3140</v>
      </c>
      <c r="B59" s="3">
        <f t="shared" si="0"/>
        <v>3.496929648073215</v>
      </c>
      <c r="C59" s="2">
        <v>100</v>
      </c>
      <c r="D59" s="3">
        <v>10000</v>
      </c>
      <c r="E59">
        <v>27.162379361730157</v>
      </c>
    </row>
    <row r="60" spans="1:5" ht="12.75">
      <c r="A60" s="3">
        <v>3140</v>
      </c>
      <c r="B60" s="3">
        <f t="shared" si="0"/>
        <v>3.496929648073215</v>
      </c>
      <c r="C60" s="2">
        <v>100</v>
      </c>
      <c r="D60" s="3">
        <v>10000</v>
      </c>
      <c r="E60">
        <v>27.272448231764425</v>
      </c>
    </row>
    <row r="61" spans="1:5" ht="12.75">
      <c r="A61" s="3">
        <v>3140</v>
      </c>
      <c r="B61" s="3">
        <f t="shared" si="0"/>
        <v>3.496929648073215</v>
      </c>
      <c r="C61" s="2">
        <v>100</v>
      </c>
      <c r="D61" s="3">
        <v>10000</v>
      </c>
      <c r="E61">
        <v>27.40095010040544</v>
      </c>
    </row>
    <row r="62" spans="1:5" ht="12.75">
      <c r="A62" s="3">
        <v>314</v>
      </c>
      <c r="B62" s="3">
        <f t="shared" si="0"/>
        <v>2.496929648073215</v>
      </c>
      <c r="C62" s="2">
        <v>100</v>
      </c>
      <c r="D62" s="3">
        <v>100000</v>
      </c>
      <c r="E62" s="2">
        <v>30.306649605587797</v>
      </c>
    </row>
    <row r="63" spans="1:5" ht="12.75">
      <c r="A63" s="3">
        <v>314</v>
      </c>
      <c r="B63" s="3">
        <f t="shared" si="0"/>
        <v>2.496929648073215</v>
      </c>
      <c r="C63" s="2">
        <v>100</v>
      </c>
      <c r="D63" s="3">
        <v>100000</v>
      </c>
      <c r="E63" s="2">
        <v>30.490219028684205</v>
      </c>
    </row>
    <row r="64" spans="1:5" ht="12.75">
      <c r="A64" s="3">
        <v>314</v>
      </c>
      <c r="B64" s="3">
        <f t="shared" si="0"/>
        <v>2.496929648073215</v>
      </c>
      <c r="C64" s="2">
        <v>100</v>
      </c>
      <c r="D64" s="3">
        <v>100000</v>
      </c>
      <c r="E64" s="2">
        <v>30.33152864311983</v>
      </c>
    </row>
    <row r="65" spans="1:5" ht="12.75">
      <c r="A65" s="3">
        <v>314</v>
      </c>
      <c r="B65" s="3">
        <f t="shared" si="0"/>
        <v>2.496929648073215</v>
      </c>
      <c r="C65" s="2">
        <v>100</v>
      </c>
      <c r="D65" s="3">
        <v>100000</v>
      </c>
      <c r="E65" s="2">
        <v>30.37841616732295</v>
      </c>
    </row>
    <row r="66" spans="1:5" ht="12.75">
      <c r="A66" s="3">
        <v>314</v>
      </c>
      <c r="B66" s="3">
        <f t="shared" si="0"/>
        <v>2.496929648073215</v>
      </c>
      <c r="C66" s="2">
        <v>100</v>
      </c>
      <c r="D66" s="3">
        <v>100000</v>
      </c>
      <c r="E66" s="2">
        <v>30.869385616282493</v>
      </c>
    </row>
    <row r="67" spans="1:5" ht="12.75">
      <c r="A67" s="3">
        <v>314</v>
      </c>
      <c r="B67" s="3">
        <f aca="true" t="shared" si="1" ref="B67:B85">LOG10(A67)</f>
        <v>2.496929648073215</v>
      </c>
      <c r="C67" s="2">
        <v>100</v>
      </c>
      <c r="D67" s="3">
        <v>100000</v>
      </c>
      <c r="E67" s="2">
        <v>30.79235324341721</v>
      </c>
    </row>
    <row r="68" spans="1:5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>
        <v>30.671208286401665</v>
      </c>
    </row>
    <row r="69" spans="1:5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>
        <v>30.678436953334245</v>
      </c>
    </row>
    <row r="70" spans="1:5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>
        <v>30.55930231543733</v>
      </c>
    </row>
    <row r="71" spans="1:5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>
        <v>31.00445124614169</v>
      </c>
    </row>
    <row r="72" spans="1:5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>
        <v>30.879979183323297</v>
      </c>
    </row>
    <row r="73" spans="1:5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>
        <v>31.013585884656575</v>
      </c>
    </row>
    <row r="74" spans="1:5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34.42939887723357</v>
      </c>
    </row>
    <row r="75" spans="1:5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34.18621569420649</v>
      </c>
    </row>
    <row r="76" spans="1:5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35.01225281805616</v>
      </c>
    </row>
    <row r="77" spans="1:5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35.281174862042384</v>
      </c>
    </row>
    <row r="78" spans="1:5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34.3539488600682</v>
      </c>
    </row>
    <row r="79" spans="1:5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35.0753408473055</v>
      </c>
    </row>
    <row r="80" spans="1:5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>
        <v>34.55133400912834</v>
      </c>
    </row>
    <row r="81" spans="1:5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>
        <v>33.80939322358404</v>
      </c>
    </row>
    <row r="82" spans="1:5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>
        <v>34.31624062724211</v>
      </c>
    </row>
    <row r="83" spans="1:5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>
        <v>34.13327816653638</v>
      </c>
    </row>
    <row r="84" spans="1:5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>
        <v>34.14041338658169</v>
      </c>
    </row>
    <row r="85" spans="1:5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>
        <v>33.89523136678161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9.57421875" style="0" bestFit="1" customWidth="1"/>
    <col min="7" max="7" width="21.421875" style="0" bestFit="1" customWidth="1"/>
    <col min="8" max="8" width="18.00390625" style="0" bestFit="1" customWidth="1"/>
    <col min="9" max="9" width="30.8515625" style="0" customWidth="1"/>
    <col min="10" max="10" width="9.8515625" style="0" customWidth="1"/>
    <col min="11" max="11" width="13.421875" style="0" bestFit="1" customWidth="1"/>
    <col min="12" max="12" width="20.00390625" style="0" customWidth="1"/>
  </cols>
  <sheetData>
    <row r="1" spans="1:12" ht="39" customHeight="1" thickBot="1">
      <c r="A1" s="34" t="s">
        <v>2</v>
      </c>
      <c r="B1" s="35" t="s">
        <v>10</v>
      </c>
      <c r="C1" s="36" t="s">
        <v>3</v>
      </c>
      <c r="D1" s="35" t="s">
        <v>4</v>
      </c>
      <c r="E1" s="36" t="s">
        <v>12</v>
      </c>
      <c r="F1" s="36" t="s">
        <v>14</v>
      </c>
      <c r="G1" s="35" t="s">
        <v>9</v>
      </c>
      <c r="H1" s="35" t="s">
        <v>5</v>
      </c>
      <c r="I1" s="35" t="s">
        <v>6</v>
      </c>
      <c r="J1" s="37" t="s">
        <v>7</v>
      </c>
      <c r="K1" s="31" t="s">
        <v>1</v>
      </c>
      <c r="L1" s="61" t="s">
        <v>16</v>
      </c>
    </row>
    <row r="2" spans="1:12" ht="12.75">
      <c r="A2" s="5">
        <v>31400000</v>
      </c>
      <c r="B2" s="6">
        <f>LOG10(A2)</f>
        <v>7.496929648073215</v>
      </c>
      <c r="C2" s="7">
        <v>100</v>
      </c>
      <c r="D2" s="6">
        <v>1</v>
      </c>
      <c r="E2" s="48">
        <v>0.0012867200243369943</v>
      </c>
      <c r="F2" s="48">
        <f>LOG10(E2)</f>
        <v>-2.8905159403629463</v>
      </c>
      <c r="G2" s="7">
        <f>(F2+11.752)/1.1288</f>
        <v>7.850357955029282</v>
      </c>
      <c r="H2" s="6">
        <f>10^G2</f>
        <v>70852952.93484753</v>
      </c>
      <c r="I2" s="8">
        <f>H2/A2</f>
        <v>2.2564634692626604</v>
      </c>
      <c r="J2" s="9">
        <f>I2-1</f>
        <v>1.2564634692626604</v>
      </c>
      <c r="K2" s="47">
        <f>STDEV(H2:H7)/AVERAGE(H2:H7)</f>
        <v>0.5122153611900847</v>
      </c>
      <c r="L2" s="62">
        <f>H2*D2</f>
        <v>70852952.93484753</v>
      </c>
    </row>
    <row r="3" spans="1:12" ht="12.75">
      <c r="A3" s="11">
        <v>31400000</v>
      </c>
      <c r="B3" s="12">
        <f aca="true" t="shared" si="0" ref="B3:B36">LOG10(A3)</f>
        <v>7.496929648073215</v>
      </c>
      <c r="C3" s="13">
        <v>100</v>
      </c>
      <c r="D3" s="12">
        <v>1</v>
      </c>
      <c r="E3" s="49">
        <v>0.000530870607791942</v>
      </c>
      <c r="F3" s="49">
        <f aca="true" t="shared" si="1" ref="F3:F66">LOG10(E3)</f>
        <v>-3.275011319162769</v>
      </c>
      <c r="G3" s="13">
        <f aca="true" t="shared" si="2" ref="G3:G66">(F3+11.752)/1.1288</f>
        <v>7.509734834193153</v>
      </c>
      <c r="H3" s="12">
        <f aca="true" t="shared" si="3" ref="H3:H36">10^G3</f>
        <v>32339614.167927533</v>
      </c>
      <c r="I3" s="14">
        <f aca="true" t="shared" si="4" ref="I3:I36">H3/A3</f>
        <v>1.029924018086864</v>
      </c>
      <c r="J3" s="15">
        <f aca="true" t="shared" si="5" ref="J3:J36">I3-1</f>
        <v>0.029924018086864068</v>
      </c>
      <c r="K3" s="40"/>
      <c r="L3" s="59">
        <f aca="true" t="shared" si="6" ref="L3:L66">H3*D3</f>
        <v>32339614.167927533</v>
      </c>
    </row>
    <row r="4" spans="1:12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0.000178951768569684</v>
      </c>
      <c r="F4" s="49">
        <f t="shared" si="1"/>
        <v>-3.7472640051462363</v>
      </c>
      <c r="G4" s="13">
        <f>(F4+11.752)/1.1288</f>
        <v>7.091367819679096</v>
      </c>
      <c r="H4" s="12">
        <f t="shared" si="3"/>
        <v>12341496.366179897</v>
      </c>
      <c r="I4" s="14">
        <f t="shared" si="4"/>
        <v>0.39304128554713047</v>
      </c>
      <c r="J4" s="15">
        <f t="shared" si="5"/>
        <v>-0.6069587144528695</v>
      </c>
      <c r="K4" s="40"/>
      <c r="L4" s="59">
        <f t="shared" si="6"/>
        <v>12341496.366179897</v>
      </c>
    </row>
    <row r="5" spans="1:12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0.0014486838510522502</v>
      </c>
      <c r="F5" s="49">
        <f t="shared" si="1"/>
        <v>-2.839026381074156</v>
      </c>
      <c r="G5" s="13">
        <f t="shared" si="2"/>
        <v>7.895972376794688</v>
      </c>
      <c r="H5" s="12">
        <f t="shared" si="3"/>
        <v>78699573.14121787</v>
      </c>
      <c r="I5" s="14">
        <f>H5/A5</f>
        <v>2.5063558325228623</v>
      </c>
      <c r="J5" s="15">
        <f t="shared" si="5"/>
        <v>1.5063558325228623</v>
      </c>
      <c r="K5" s="40"/>
      <c r="L5" s="59">
        <f t="shared" si="6"/>
        <v>78699573.14121787</v>
      </c>
    </row>
    <row r="6" spans="1:12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0.001607632702909348</v>
      </c>
      <c r="F6" s="49">
        <f t="shared" si="1"/>
        <v>-2.7938131678516043</v>
      </c>
      <c r="G6" s="13">
        <f t="shared" si="2"/>
        <v>7.936026605375971</v>
      </c>
      <c r="H6" s="12">
        <f t="shared" si="3"/>
        <v>86303141.64378014</v>
      </c>
      <c r="I6" s="14">
        <f t="shared" si="4"/>
        <v>2.7485076956617878</v>
      </c>
      <c r="J6" s="15">
        <f t="shared" si="5"/>
        <v>1.7485076956617878</v>
      </c>
      <c r="K6" s="40"/>
      <c r="L6" s="59">
        <f t="shared" si="6"/>
        <v>86303141.64378014</v>
      </c>
    </row>
    <row r="7" spans="1:12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0.001628282583830702</v>
      </c>
      <c r="F7" s="50">
        <f t="shared" si="1"/>
        <v>-2.788270222328587</v>
      </c>
      <c r="G7" s="19">
        <f t="shared" si="2"/>
        <v>7.940937081565746</v>
      </c>
      <c r="H7" s="18">
        <f t="shared" si="3"/>
        <v>87284490.57793866</v>
      </c>
      <c r="I7" s="20">
        <f t="shared" si="4"/>
        <v>2.7797608464311674</v>
      </c>
      <c r="J7" s="21">
        <f t="shared" si="5"/>
        <v>1.7797608464311674</v>
      </c>
      <c r="K7" s="43"/>
      <c r="L7" s="59">
        <f t="shared" si="6"/>
        <v>87284490.57793866</v>
      </c>
    </row>
    <row r="8" spans="1:12" ht="12.75">
      <c r="A8" s="5">
        <v>31400000</v>
      </c>
      <c r="B8" s="6">
        <f t="shared" si="0"/>
        <v>7.496929648073215</v>
      </c>
      <c r="C8" s="7">
        <v>90</v>
      </c>
      <c r="D8" s="6">
        <v>1</v>
      </c>
      <c r="E8" s="48">
        <v>0.00018759254962947503</v>
      </c>
      <c r="F8" s="48">
        <f t="shared" si="1"/>
        <v>-3.7267844139263544</v>
      </c>
      <c r="G8" s="7">
        <f t="shared" si="2"/>
        <v>7.109510618421019</v>
      </c>
      <c r="H8" s="6">
        <f t="shared" si="3"/>
        <v>12867987.146393675</v>
      </c>
      <c r="I8" s="8">
        <f t="shared" si="4"/>
        <v>0.40980850784693235</v>
      </c>
      <c r="J8" s="9">
        <f t="shared" si="5"/>
        <v>-0.5901914921530677</v>
      </c>
      <c r="K8" s="39">
        <f>STDEV(H8:H13)/AVERAGE(H8:H13)</f>
        <v>0.8078695807706311</v>
      </c>
      <c r="L8" s="59">
        <f t="shared" si="6"/>
        <v>12867987.146393675</v>
      </c>
    </row>
    <row r="9" spans="1:12" ht="12.75">
      <c r="A9" s="11">
        <v>31400000</v>
      </c>
      <c r="B9" s="12">
        <f t="shared" si="0"/>
        <v>7.496929648073215</v>
      </c>
      <c r="C9" s="13">
        <v>90</v>
      </c>
      <c r="D9" s="12">
        <v>1</v>
      </c>
      <c r="E9" s="49">
        <v>0.0003450846969851935</v>
      </c>
      <c r="F9" s="49">
        <f t="shared" si="1"/>
        <v>-3.4620742993646876</v>
      </c>
      <c r="G9" s="13">
        <f t="shared" si="2"/>
        <v>7.344016389648576</v>
      </c>
      <c r="H9" s="12">
        <f t="shared" si="3"/>
        <v>22080880.61511426</v>
      </c>
      <c r="I9" s="14">
        <f t="shared" si="4"/>
        <v>0.7032127584431294</v>
      </c>
      <c r="J9" s="15">
        <f t="shared" si="5"/>
        <v>-0.29678724155687064</v>
      </c>
      <c r="K9" s="40"/>
      <c r="L9" s="59">
        <f t="shared" si="6"/>
        <v>22080880.61511426</v>
      </c>
    </row>
    <row r="10" spans="1:12" ht="12.75">
      <c r="A10" s="11">
        <v>31400000</v>
      </c>
      <c r="B10" s="12">
        <f t="shared" si="0"/>
        <v>7.496929648073215</v>
      </c>
      <c r="C10" s="13">
        <v>90</v>
      </c>
      <c r="D10" s="12">
        <v>1</v>
      </c>
      <c r="E10" s="49">
        <v>0.00016655332019696487</v>
      </c>
      <c r="F10" s="49">
        <f t="shared" si="1"/>
        <v>-3.778446705339372</v>
      </c>
      <c r="G10" s="13">
        <f t="shared" si="2"/>
        <v>7.06374317386661</v>
      </c>
      <c r="H10" s="12">
        <f t="shared" si="3"/>
        <v>11580922.994911773</v>
      </c>
      <c r="I10" s="14">
        <f t="shared" si="4"/>
        <v>0.36881920365961063</v>
      </c>
      <c r="J10" s="15">
        <f t="shared" si="5"/>
        <v>-0.6311807963403894</v>
      </c>
      <c r="K10" s="40"/>
      <c r="L10" s="59">
        <f t="shared" si="6"/>
        <v>11580922.994911773</v>
      </c>
    </row>
    <row r="11" spans="1:12" ht="12.75">
      <c r="A11" s="11">
        <v>31400000</v>
      </c>
      <c r="B11" s="12">
        <f t="shared" si="0"/>
        <v>7.496929648073215</v>
      </c>
      <c r="C11" s="13">
        <v>90</v>
      </c>
      <c r="D11" s="12">
        <v>1</v>
      </c>
      <c r="E11" s="49">
        <v>0.0019000182621672136</v>
      </c>
      <c r="F11" s="49">
        <f t="shared" si="1"/>
        <v>-2.7212422247733117</v>
      </c>
      <c r="G11" s="13">
        <f t="shared" si="2"/>
        <v>8.000316951830873</v>
      </c>
      <c r="H11" s="12">
        <f t="shared" si="3"/>
        <v>100073007.4936032</v>
      </c>
      <c r="I11" s="14">
        <f t="shared" si="4"/>
        <v>3.187038455210293</v>
      </c>
      <c r="J11" s="15">
        <f t="shared" si="5"/>
        <v>2.187038455210293</v>
      </c>
      <c r="K11" s="40"/>
      <c r="L11" s="59">
        <f t="shared" si="6"/>
        <v>100073007.4936032</v>
      </c>
    </row>
    <row r="12" spans="1:12" ht="12.75">
      <c r="A12" s="11">
        <v>31400000</v>
      </c>
      <c r="B12" s="12">
        <f t="shared" si="0"/>
        <v>7.496929648073215</v>
      </c>
      <c r="C12" s="13">
        <v>90</v>
      </c>
      <c r="D12" s="12">
        <v>1</v>
      </c>
      <c r="E12" s="49">
        <v>0.002025616773195362</v>
      </c>
      <c r="F12" s="49">
        <f t="shared" si="1"/>
        <v>-2.693442715456168</v>
      </c>
      <c r="G12" s="13">
        <f t="shared" si="2"/>
        <v>8.024944440595174</v>
      </c>
      <c r="H12" s="12">
        <f t="shared" si="3"/>
        <v>105911822.32432362</v>
      </c>
      <c r="I12" s="14">
        <f t="shared" si="4"/>
        <v>3.372987972112217</v>
      </c>
      <c r="J12" s="15">
        <f t="shared" si="5"/>
        <v>2.372987972112217</v>
      </c>
      <c r="K12" s="40"/>
      <c r="L12" s="59">
        <f t="shared" si="6"/>
        <v>105911822.32432362</v>
      </c>
    </row>
    <row r="13" spans="1:12" ht="12.75">
      <c r="A13" s="17">
        <v>31400000</v>
      </c>
      <c r="B13" s="18">
        <f t="shared" si="0"/>
        <v>7.496929648073215</v>
      </c>
      <c r="C13" s="19">
        <v>90</v>
      </c>
      <c r="D13" s="18">
        <v>1</v>
      </c>
      <c r="E13" s="50">
        <v>0.0018421199330204195</v>
      </c>
      <c r="F13" s="50">
        <f t="shared" si="1"/>
        <v>-2.734682098051566</v>
      </c>
      <c r="G13" s="19">
        <f t="shared" si="2"/>
        <v>7.988410614766508</v>
      </c>
      <c r="H13" s="18">
        <f t="shared" si="3"/>
        <v>97366736.73046997</v>
      </c>
      <c r="I13" s="20">
        <f t="shared" si="4"/>
        <v>3.1008514882315277</v>
      </c>
      <c r="J13" s="21">
        <f t="shared" si="5"/>
        <v>2.1008514882315277</v>
      </c>
      <c r="K13" s="43"/>
      <c r="L13" s="59">
        <f t="shared" si="6"/>
        <v>97366736.73046997</v>
      </c>
    </row>
    <row r="14" spans="1:12" ht="12.75">
      <c r="A14" s="5">
        <v>31400000</v>
      </c>
      <c r="B14" s="6">
        <f t="shared" si="0"/>
        <v>7.496929648073215</v>
      </c>
      <c r="C14" s="7">
        <v>80</v>
      </c>
      <c r="D14" s="6">
        <v>1</v>
      </c>
      <c r="E14" s="48">
        <v>0.0006723951902104147</v>
      </c>
      <c r="F14" s="48">
        <f t="shared" si="1"/>
        <v>-3.172375401824695</v>
      </c>
      <c r="G14" s="7">
        <f t="shared" si="2"/>
        <v>7.600659636937726</v>
      </c>
      <c r="H14" s="6">
        <f t="shared" si="3"/>
        <v>39871230.310569376</v>
      </c>
      <c r="I14" s="8">
        <f t="shared" si="4"/>
        <v>1.2697844047952032</v>
      </c>
      <c r="J14" s="9">
        <f t="shared" si="5"/>
        <v>0.26978440479520316</v>
      </c>
      <c r="K14" s="39">
        <f>STDEV(H14:H19)/AVERAGE(H14:H19)</f>
        <v>0.17836053726120216</v>
      </c>
      <c r="L14" s="59">
        <f t="shared" si="6"/>
        <v>39871230.310569376</v>
      </c>
    </row>
    <row r="15" spans="1:12" ht="12.75">
      <c r="A15" s="11">
        <v>31400000</v>
      </c>
      <c r="B15" s="12">
        <f t="shared" si="0"/>
        <v>7.496929648073215</v>
      </c>
      <c r="C15" s="13">
        <v>80</v>
      </c>
      <c r="D15" s="12">
        <v>1</v>
      </c>
      <c r="E15" s="49">
        <v>0.0007443423015285076</v>
      </c>
      <c r="F15" s="49">
        <f t="shared" si="1"/>
        <v>-3.128227299027248</v>
      </c>
      <c r="G15" s="13">
        <f t="shared" si="2"/>
        <v>7.639770287892233</v>
      </c>
      <c r="H15" s="12">
        <f t="shared" si="3"/>
        <v>43628500.6240818</v>
      </c>
      <c r="I15" s="14">
        <f t="shared" si="4"/>
        <v>1.389442695034452</v>
      </c>
      <c r="J15" s="15">
        <f t="shared" si="5"/>
        <v>0.38944269503445206</v>
      </c>
      <c r="K15" s="40"/>
      <c r="L15" s="59">
        <f t="shared" si="6"/>
        <v>43628500.6240818</v>
      </c>
    </row>
    <row r="16" spans="1:12" ht="12.75">
      <c r="A16" s="11">
        <v>31400000</v>
      </c>
      <c r="B16" s="12">
        <f t="shared" si="0"/>
        <v>7.496929648073215</v>
      </c>
      <c r="C16" s="13">
        <v>80</v>
      </c>
      <c r="D16" s="12">
        <v>1</v>
      </c>
      <c r="E16" s="49">
        <v>0.0009525465936062675</v>
      </c>
      <c r="F16" s="49">
        <f t="shared" si="1"/>
        <v>-3.021113771714094</v>
      </c>
      <c r="G16" s="13">
        <f t="shared" si="2"/>
        <v>7.734661789764269</v>
      </c>
      <c r="H16" s="12">
        <f t="shared" si="3"/>
        <v>54282743.57219219</v>
      </c>
      <c r="I16" s="14">
        <f t="shared" si="4"/>
        <v>1.7287497952927449</v>
      </c>
      <c r="J16" s="15">
        <f t="shared" si="5"/>
        <v>0.7287497952927449</v>
      </c>
      <c r="K16" s="40"/>
      <c r="L16" s="59">
        <f t="shared" si="6"/>
        <v>54282743.57219219</v>
      </c>
    </row>
    <row r="17" spans="1:12" ht="12.75">
      <c r="A17" s="11">
        <v>31400000</v>
      </c>
      <c r="B17" s="12">
        <f t="shared" si="0"/>
        <v>7.496929648073215</v>
      </c>
      <c r="C17" s="13">
        <v>80</v>
      </c>
      <c r="D17" s="12">
        <v>1</v>
      </c>
      <c r="E17" s="49">
        <v>0.0006556652864809346</v>
      </c>
      <c r="F17" s="49">
        <f t="shared" si="1"/>
        <v>-3.183317808996073</v>
      </c>
      <c r="G17" s="13">
        <f t="shared" si="2"/>
        <v>7.590965796424458</v>
      </c>
      <c r="H17" s="12">
        <f t="shared" si="3"/>
        <v>38991127.73639386</v>
      </c>
      <c r="I17" s="14">
        <f t="shared" si="4"/>
        <v>1.2417556603947089</v>
      </c>
      <c r="J17" s="15">
        <f t="shared" si="5"/>
        <v>0.24175566039470886</v>
      </c>
      <c r="K17" s="40"/>
      <c r="L17" s="59">
        <f t="shared" si="6"/>
        <v>38991127.73639386</v>
      </c>
    </row>
    <row r="18" spans="1:12" ht="12.75">
      <c r="A18" s="11">
        <v>31400000</v>
      </c>
      <c r="B18" s="12">
        <f t="shared" si="0"/>
        <v>7.496929648073215</v>
      </c>
      <c r="C18" s="13">
        <v>80</v>
      </c>
      <c r="D18" s="12">
        <v>1</v>
      </c>
      <c r="E18" s="49">
        <v>0.000519342487645124</v>
      </c>
      <c r="F18" s="49">
        <f t="shared" si="1"/>
        <v>-3.284546146122416</v>
      </c>
      <c r="G18" s="13">
        <f t="shared" si="2"/>
        <v>7.501287964101333</v>
      </c>
      <c r="H18" s="12">
        <f t="shared" si="3"/>
        <v>31716697.792056687</v>
      </c>
      <c r="I18" s="14">
        <f t="shared" si="4"/>
        <v>1.0100859169444805</v>
      </c>
      <c r="J18" s="15">
        <f t="shared" si="5"/>
        <v>0.010085916944480466</v>
      </c>
      <c r="K18" s="40"/>
      <c r="L18" s="59">
        <f t="shared" si="6"/>
        <v>31716697.792056687</v>
      </c>
    </row>
    <row r="19" spans="1:12" ht="12.75">
      <c r="A19" s="17">
        <v>31400000</v>
      </c>
      <c r="B19" s="18">
        <f t="shared" si="0"/>
        <v>7.496929648073215</v>
      </c>
      <c r="C19" s="19">
        <v>80</v>
      </c>
      <c r="D19" s="18">
        <v>1</v>
      </c>
      <c r="E19" s="50">
        <v>0.0006828797910578002</v>
      </c>
      <c r="F19" s="50">
        <f t="shared" si="1"/>
        <v>-3.16565573947364</v>
      </c>
      <c r="G19" s="19">
        <f t="shared" si="2"/>
        <v>7.606612562479057</v>
      </c>
      <c r="H19" s="18">
        <f t="shared" si="3"/>
        <v>40421512.730871625</v>
      </c>
      <c r="I19" s="20">
        <f t="shared" si="4"/>
        <v>1.2873093226392238</v>
      </c>
      <c r="J19" s="21">
        <f t="shared" si="5"/>
        <v>0.2873093226392238</v>
      </c>
      <c r="K19" s="43"/>
      <c r="L19" s="59">
        <f t="shared" si="6"/>
        <v>40421512.730871625</v>
      </c>
    </row>
    <row r="20" spans="1:12" ht="12.75">
      <c r="A20" s="5">
        <v>31400000</v>
      </c>
      <c r="B20" s="6">
        <f t="shared" si="0"/>
        <v>7.496929648073215</v>
      </c>
      <c r="C20" s="7">
        <v>70</v>
      </c>
      <c r="D20" s="6">
        <v>1</v>
      </c>
      <c r="E20" s="48">
        <v>0.001252785192675719</v>
      </c>
      <c r="F20" s="48">
        <f t="shared" si="1"/>
        <v>-2.90212338840972</v>
      </c>
      <c r="G20" s="7">
        <f t="shared" si="2"/>
        <v>7.840074957113997</v>
      </c>
      <c r="H20" s="6">
        <f t="shared" si="3"/>
        <v>69195038.7882685</v>
      </c>
      <c r="I20" s="8">
        <f t="shared" si="4"/>
        <v>2.203663655677341</v>
      </c>
      <c r="J20" s="9">
        <f t="shared" si="5"/>
        <v>1.203663655677341</v>
      </c>
      <c r="K20" s="39">
        <f>STDEV(H20:H25)/AVERAGE(H20:H25)</f>
        <v>0.08096192408952585</v>
      </c>
      <c r="L20" s="59">
        <f t="shared" si="6"/>
        <v>69195038.7882685</v>
      </c>
    </row>
    <row r="21" spans="1:12" ht="12.75">
      <c r="A21" s="11">
        <v>31400000</v>
      </c>
      <c r="B21" s="12">
        <f t="shared" si="0"/>
        <v>7.496929648073215</v>
      </c>
      <c r="C21" s="13">
        <v>70</v>
      </c>
      <c r="D21" s="12">
        <v>1</v>
      </c>
      <c r="E21" s="49">
        <v>0.0013441961532843607</v>
      </c>
      <c r="F21" s="49">
        <f t="shared" si="1"/>
        <v>-2.8715373517635134</v>
      </c>
      <c r="G21" s="13">
        <f t="shared" si="2"/>
        <v>7.867171020762303</v>
      </c>
      <c r="H21" s="12">
        <f t="shared" si="3"/>
        <v>73649706.54724997</v>
      </c>
      <c r="I21" s="14">
        <f t="shared" si="4"/>
        <v>2.3455320556449037</v>
      </c>
      <c r="J21" s="15">
        <f t="shared" si="5"/>
        <v>1.3455320556449037</v>
      </c>
      <c r="K21" s="40"/>
      <c r="L21" s="59">
        <f t="shared" si="6"/>
        <v>73649706.54724997</v>
      </c>
    </row>
    <row r="22" spans="1:12" ht="12.75">
      <c r="A22" s="11">
        <v>31400000</v>
      </c>
      <c r="B22" s="12">
        <f t="shared" si="0"/>
        <v>7.496929648073215</v>
      </c>
      <c r="C22" s="13">
        <v>70</v>
      </c>
      <c r="D22" s="12">
        <v>1</v>
      </c>
      <c r="E22" s="49">
        <v>0.0013116622646208642</v>
      </c>
      <c r="F22" s="49">
        <f t="shared" si="1"/>
        <v>-2.8821779755499226</v>
      </c>
      <c r="G22" s="13">
        <f t="shared" si="2"/>
        <v>7.857744529101771</v>
      </c>
      <c r="H22" s="12">
        <f t="shared" si="3"/>
        <v>72068341.71465738</v>
      </c>
      <c r="I22" s="14">
        <f t="shared" si="4"/>
        <v>2.2951701183011903</v>
      </c>
      <c r="J22" s="15">
        <f t="shared" si="5"/>
        <v>1.2951701183011903</v>
      </c>
      <c r="K22" s="40"/>
      <c r="L22" s="59">
        <f t="shared" si="6"/>
        <v>72068341.71465738</v>
      </c>
    </row>
    <row r="23" spans="1:12" ht="12.75">
      <c r="A23" s="11">
        <v>31400000</v>
      </c>
      <c r="B23" s="12">
        <f t="shared" si="0"/>
        <v>7.496929648073215</v>
      </c>
      <c r="C23" s="13">
        <v>70</v>
      </c>
      <c r="D23" s="12">
        <v>1</v>
      </c>
      <c r="E23" s="49">
        <v>0.0013989824231374888</v>
      </c>
      <c r="F23" s="49">
        <f t="shared" si="1"/>
        <v>-2.8541877419644637</v>
      </c>
      <c r="G23" s="13">
        <f t="shared" si="2"/>
        <v>7.88254097983304</v>
      </c>
      <c r="H23" s="12">
        <f t="shared" si="3"/>
        <v>76302888.68291773</v>
      </c>
      <c r="I23" s="14">
        <f t="shared" si="4"/>
        <v>2.430028302003749</v>
      </c>
      <c r="J23" s="15">
        <f t="shared" si="5"/>
        <v>1.4300283020037492</v>
      </c>
      <c r="K23" s="40"/>
      <c r="L23" s="59">
        <f t="shared" si="6"/>
        <v>76302888.68291773</v>
      </c>
    </row>
    <row r="24" spans="1:12" ht="12.75">
      <c r="A24" s="11">
        <v>31400000</v>
      </c>
      <c r="B24" s="12">
        <f t="shared" si="0"/>
        <v>7.496929648073215</v>
      </c>
      <c r="C24" s="13">
        <v>70</v>
      </c>
      <c r="D24" s="12">
        <v>1</v>
      </c>
      <c r="E24" s="49">
        <v>0.0013849166702179627</v>
      </c>
      <c r="F24" s="49">
        <f t="shared" si="1"/>
        <v>-2.8585763571072964</v>
      </c>
      <c r="G24" s="13">
        <f t="shared" si="2"/>
        <v>7.878653120918413</v>
      </c>
      <c r="H24" s="12">
        <f t="shared" si="3"/>
        <v>75622863.98559096</v>
      </c>
      <c r="I24" s="14">
        <f t="shared" si="4"/>
        <v>2.4083714645092664</v>
      </c>
      <c r="J24" s="15">
        <f t="shared" si="5"/>
        <v>1.4083714645092664</v>
      </c>
      <c r="K24" s="40"/>
      <c r="L24" s="59">
        <f t="shared" si="6"/>
        <v>75622863.98559096</v>
      </c>
    </row>
    <row r="25" spans="1:12" ht="12.75">
      <c r="A25" s="17">
        <v>31400000</v>
      </c>
      <c r="B25" s="18">
        <f t="shared" si="0"/>
        <v>7.496929648073215</v>
      </c>
      <c r="C25" s="19">
        <v>70</v>
      </c>
      <c r="D25" s="18">
        <v>1</v>
      </c>
      <c r="E25" s="50">
        <v>0.0010807767001675534</v>
      </c>
      <c r="F25" s="50">
        <f t="shared" si="1"/>
        <v>-2.9662640265857063</v>
      </c>
      <c r="G25" s="19">
        <f t="shared" si="2"/>
        <v>7.783252988496008</v>
      </c>
      <c r="H25" s="18">
        <f t="shared" si="3"/>
        <v>60708987.317421176</v>
      </c>
      <c r="I25" s="20">
        <f t="shared" si="4"/>
        <v>1.9334072394083177</v>
      </c>
      <c r="J25" s="21">
        <f t="shared" si="5"/>
        <v>0.9334072394083177</v>
      </c>
      <c r="K25" s="43"/>
      <c r="L25" s="59">
        <f t="shared" si="6"/>
        <v>60708987.317421176</v>
      </c>
    </row>
    <row r="26" spans="1:12" ht="12.75">
      <c r="A26" s="5">
        <v>31400000</v>
      </c>
      <c r="B26" s="6">
        <f t="shared" si="0"/>
        <v>7.496929648073215</v>
      </c>
      <c r="C26" s="7">
        <v>60</v>
      </c>
      <c r="D26" s="6">
        <v>1</v>
      </c>
      <c r="E26" s="48">
        <v>0.0009228565105088663</v>
      </c>
      <c r="F26" s="48">
        <f t="shared" si="1"/>
        <v>-3.0348658196009417</v>
      </c>
      <c r="G26" s="7">
        <f t="shared" si="2"/>
        <v>7.722478898298244</v>
      </c>
      <c r="H26" s="6">
        <f t="shared" si="3"/>
        <v>52781156.06055709</v>
      </c>
      <c r="I26" s="8">
        <f t="shared" si="4"/>
        <v>1.6809285369604168</v>
      </c>
      <c r="J26" s="9">
        <f t="shared" si="5"/>
        <v>0.6809285369604168</v>
      </c>
      <c r="K26" s="39">
        <f>STDEV(H26:H31)/AVERAGE(H26:H31)</f>
        <v>1.0356350163533223</v>
      </c>
      <c r="L26" s="59">
        <f t="shared" si="6"/>
        <v>52781156.06055709</v>
      </c>
    </row>
    <row r="27" spans="1:12" ht="12.75">
      <c r="A27" s="11">
        <v>31400000</v>
      </c>
      <c r="B27" s="12">
        <f t="shared" si="0"/>
        <v>7.496929648073215</v>
      </c>
      <c r="C27" s="13">
        <v>60</v>
      </c>
      <c r="D27" s="12">
        <v>1</v>
      </c>
      <c r="E27" s="49">
        <v>0.0010983784365662878</v>
      </c>
      <c r="F27" s="49">
        <f t="shared" si="1"/>
        <v>-2.9592480017838625</v>
      </c>
      <c r="G27" s="13">
        <f t="shared" si="2"/>
        <v>7.789468460503311</v>
      </c>
      <c r="H27" s="12">
        <f t="shared" si="3"/>
        <v>61584080.36695939</v>
      </c>
      <c r="I27" s="14">
        <f t="shared" si="4"/>
        <v>1.961276444807624</v>
      </c>
      <c r="J27" s="15">
        <f t="shared" si="5"/>
        <v>0.9612764448076241</v>
      </c>
      <c r="K27" s="40"/>
      <c r="L27" s="59">
        <f t="shared" si="6"/>
        <v>61584080.36695939</v>
      </c>
    </row>
    <row r="28" spans="1:12" ht="12.75">
      <c r="A28" s="11">
        <v>31400000</v>
      </c>
      <c r="B28" s="12">
        <f t="shared" si="0"/>
        <v>7.496929648073215</v>
      </c>
      <c r="C28" s="13">
        <v>60</v>
      </c>
      <c r="D28" s="12">
        <v>1</v>
      </c>
      <c r="E28" s="49">
        <v>0.0014012838199249742</v>
      </c>
      <c r="F28" s="49">
        <f t="shared" si="1"/>
        <v>-2.853473892591762</v>
      </c>
      <c r="G28" s="13">
        <f t="shared" si="2"/>
        <v>7.883173376513323</v>
      </c>
      <c r="H28" s="12">
        <f t="shared" si="3"/>
        <v>76414077.85250123</v>
      </c>
      <c r="I28" s="14">
        <f t="shared" si="4"/>
        <v>2.433569358359912</v>
      </c>
      <c r="J28" s="15">
        <f t="shared" si="5"/>
        <v>1.4335693583599118</v>
      </c>
      <c r="K28" s="40"/>
      <c r="L28" s="59">
        <f t="shared" si="6"/>
        <v>76414077.85250123</v>
      </c>
    </row>
    <row r="29" spans="1:12" ht="12.75">
      <c r="A29" s="11">
        <v>31400000</v>
      </c>
      <c r="B29" s="12">
        <f t="shared" si="0"/>
        <v>7.496929648073215</v>
      </c>
      <c r="C29" s="13">
        <v>60</v>
      </c>
      <c r="D29" s="12">
        <v>1</v>
      </c>
      <c r="E29" s="49">
        <v>0.01257578145898929</v>
      </c>
      <c r="F29" s="49">
        <f t="shared" si="1"/>
        <v>-1.9004650183768441</v>
      </c>
      <c r="G29" s="13">
        <f t="shared" si="2"/>
        <v>8.72744062865269</v>
      </c>
      <c r="H29" s="12">
        <f t="shared" si="3"/>
        <v>533876283.6507882</v>
      </c>
      <c r="I29" s="14">
        <f t="shared" si="4"/>
        <v>17.002429415630196</v>
      </c>
      <c r="J29" s="15">
        <f t="shared" si="5"/>
        <v>16.002429415630196</v>
      </c>
      <c r="K29" s="40"/>
      <c r="L29" s="59">
        <f t="shared" si="6"/>
        <v>533876283.6507882</v>
      </c>
    </row>
    <row r="30" spans="1:12" ht="12.75">
      <c r="A30" s="11">
        <v>31400000</v>
      </c>
      <c r="B30" s="12">
        <f t="shared" si="0"/>
        <v>7.496929648073215</v>
      </c>
      <c r="C30" s="13">
        <v>60</v>
      </c>
      <c r="D30" s="12">
        <v>1</v>
      </c>
      <c r="E30" s="49">
        <v>0.011270776243937547</v>
      </c>
      <c r="F30" s="49">
        <f t="shared" si="1"/>
        <v>-1.9480461720772861</v>
      </c>
      <c r="G30" s="13">
        <f t="shared" si="2"/>
        <v>8.685288649825226</v>
      </c>
      <c r="H30" s="12">
        <f t="shared" si="3"/>
        <v>484494275.251034</v>
      </c>
      <c r="I30" s="14">
        <f t="shared" si="4"/>
        <v>15.429753988886434</v>
      </c>
      <c r="J30" s="15">
        <f t="shared" si="5"/>
        <v>14.429753988886434</v>
      </c>
      <c r="K30" s="40"/>
      <c r="L30" s="59">
        <f t="shared" si="6"/>
        <v>484494275.251034</v>
      </c>
    </row>
    <row r="31" spans="1:12" ht="12.75">
      <c r="A31" s="17">
        <v>31400000</v>
      </c>
      <c r="B31" s="18">
        <f t="shared" si="0"/>
        <v>7.496929648073215</v>
      </c>
      <c r="C31" s="19">
        <v>60</v>
      </c>
      <c r="D31" s="18">
        <v>1</v>
      </c>
      <c r="E31" s="50">
        <v>0.025924164115369998</v>
      </c>
      <c r="F31" s="50">
        <f t="shared" si="1"/>
        <v>-1.5862952378679385</v>
      </c>
      <c r="G31" s="19">
        <f t="shared" si="2"/>
        <v>9.005762546183613</v>
      </c>
      <c r="H31" s="18">
        <f t="shared" si="3"/>
        <v>1013357173.4863573</v>
      </c>
      <c r="I31" s="20">
        <f t="shared" si="4"/>
        <v>32.27252144861011</v>
      </c>
      <c r="J31" s="21">
        <f t="shared" si="5"/>
        <v>31.272521448610107</v>
      </c>
      <c r="K31" s="43"/>
      <c r="L31" s="59">
        <f t="shared" si="6"/>
        <v>1013357173.4863573</v>
      </c>
    </row>
    <row r="32" spans="1:12" ht="12.75">
      <c r="A32" s="5">
        <v>3140000</v>
      </c>
      <c r="B32" s="6">
        <f t="shared" si="0"/>
        <v>6.496929648073215</v>
      </c>
      <c r="C32" s="7">
        <v>100</v>
      </c>
      <c r="D32" s="6">
        <v>10</v>
      </c>
      <c r="E32" s="51">
        <v>2.7232794009648947E-05</v>
      </c>
      <c r="F32" s="48">
        <f t="shared" si="1"/>
        <v>-4.564907798956625</v>
      </c>
      <c r="G32" s="7">
        <f t="shared" si="2"/>
        <v>6.367020022185839</v>
      </c>
      <c r="H32" s="6">
        <f t="shared" si="3"/>
        <v>2328198.5916337254</v>
      </c>
      <c r="I32" s="8">
        <f t="shared" si="4"/>
        <v>0.741464519628575</v>
      </c>
      <c r="J32" s="9">
        <f t="shared" si="5"/>
        <v>-0.25853548037142504</v>
      </c>
      <c r="K32" s="39">
        <f>STDEV(H32:H37)/AVERAGE(H32:H37)</f>
        <v>0.9348223382063411</v>
      </c>
      <c r="L32" s="59">
        <f t="shared" si="6"/>
        <v>23281985.916337255</v>
      </c>
    </row>
    <row r="33" spans="1:12" ht="12.75">
      <c r="A33" s="11">
        <v>3140000</v>
      </c>
      <c r="B33" s="12">
        <f t="shared" si="0"/>
        <v>6.496929648073215</v>
      </c>
      <c r="C33" s="13">
        <v>100</v>
      </c>
      <c r="D33" s="12">
        <v>10</v>
      </c>
      <c r="E33" s="52">
        <v>8.978297650698791E-06</v>
      </c>
      <c r="F33" s="49">
        <f t="shared" si="1"/>
        <v>-5.046806000859824</v>
      </c>
      <c r="G33" s="13">
        <f t="shared" si="2"/>
        <v>5.940108078614614</v>
      </c>
      <c r="H33" s="12">
        <f t="shared" si="3"/>
        <v>871180.3651075002</v>
      </c>
      <c r="I33" s="14">
        <f t="shared" si="4"/>
        <v>0.27744597614888544</v>
      </c>
      <c r="J33" s="15">
        <f t="shared" si="5"/>
        <v>-0.7225540238511146</v>
      </c>
      <c r="K33" s="40"/>
      <c r="L33" s="59">
        <f t="shared" si="6"/>
        <v>8711803.651075002</v>
      </c>
    </row>
    <row r="34" spans="1:12" ht="12.75">
      <c r="A34" s="11">
        <v>3140000</v>
      </c>
      <c r="B34" s="12">
        <f t="shared" si="0"/>
        <v>6.496929648073215</v>
      </c>
      <c r="C34" s="13">
        <v>100</v>
      </c>
      <c r="D34" s="12">
        <v>10</v>
      </c>
      <c r="E34" s="52">
        <v>8.336828786378025E-06</v>
      </c>
      <c r="F34" s="49">
        <f t="shared" si="1"/>
        <v>-5.078999117525969</v>
      </c>
      <c r="G34" s="13">
        <f t="shared" si="2"/>
        <v>5.911588308357576</v>
      </c>
      <c r="H34" s="12">
        <f t="shared" si="3"/>
        <v>815808.6547673157</v>
      </c>
      <c r="I34" s="14">
        <f t="shared" si="4"/>
        <v>0.25981167349277573</v>
      </c>
      <c r="J34" s="15">
        <f t="shared" si="5"/>
        <v>-0.7401883265072242</v>
      </c>
      <c r="K34" s="40"/>
      <c r="L34" s="59">
        <f t="shared" si="6"/>
        <v>8158086.547673157</v>
      </c>
    </row>
    <row r="35" spans="1:12" ht="12.75">
      <c r="A35" s="11">
        <v>3140000</v>
      </c>
      <c r="B35" s="12">
        <f t="shared" si="0"/>
        <v>6.496929648073215</v>
      </c>
      <c r="C35" s="13">
        <v>100</v>
      </c>
      <c r="D35" s="12">
        <v>10</v>
      </c>
      <c r="E35" s="52">
        <v>0.00010471676726800062</v>
      </c>
      <c r="F35" s="49">
        <f t="shared" si="1"/>
        <v>-3.979983773441062</v>
      </c>
      <c r="G35" s="13">
        <f t="shared" si="2"/>
        <v>6.885202185115998</v>
      </c>
      <c r="H35" s="12">
        <f t="shared" si="3"/>
        <v>7677188.164716822</v>
      </c>
      <c r="I35" s="14">
        <f t="shared" si="4"/>
        <v>2.4449643836677777</v>
      </c>
      <c r="J35" s="15">
        <f t="shared" si="5"/>
        <v>1.4449643836677777</v>
      </c>
      <c r="K35" s="40"/>
      <c r="L35" s="59">
        <f t="shared" si="6"/>
        <v>76771881.64716822</v>
      </c>
    </row>
    <row r="36" spans="1:12" ht="12.75">
      <c r="A36" s="11">
        <v>3140000</v>
      </c>
      <c r="B36" s="12">
        <f t="shared" si="0"/>
        <v>6.496929648073215</v>
      </c>
      <c r="C36" s="13">
        <v>100</v>
      </c>
      <c r="D36" s="12">
        <v>10</v>
      </c>
      <c r="E36" s="52">
        <v>5.275518037965938E-05</v>
      </c>
      <c r="F36" s="49">
        <f t="shared" si="1"/>
        <v>-4.27773488769217</v>
      </c>
      <c r="G36" s="13">
        <f t="shared" si="2"/>
        <v>6.62142550700552</v>
      </c>
      <c r="H36" s="12">
        <f t="shared" si="3"/>
        <v>4182399.432822319</v>
      </c>
      <c r="I36" s="14">
        <f t="shared" si="4"/>
        <v>1.331974341663159</v>
      </c>
      <c r="J36" s="15">
        <f t="shared" si="5"/>
        <v>0.3319743416631591</v>
      </c>
      <c r="K36" s="40"/>
      <c r="L36" s="59">
        <f t="shared" si="6"/>
        <v>41823994.32822319</v>
      </c>
    </row>
    <row r="37" spans="1:12" ht="12.75">
      <c r="A37" s="17">
        <v>3140000</v>
      </c>
      <c r="B37" s="18">
        <f aca="true" t="shared" si="7" ref="B37:B67">LOG10(A37)</f>
        <v>6.496929648073215</v>
      </c>
      <c r="C37" s="19">
        <v>100</v>
      </c>
      <c r="D37" s="18">
        <v>10</v>
      </c>
      <c r="E37" s="53">
        <v>1.4110695962132156E-05</v>
      </c>
      <c r="F37" s="50">
        <f t="shared" si="1"/>
        <v>-4.8504515656177505</v>
      </c>
      <c r="G37" s="19">
        <f t="shared" si="2"/>
        <v>6.114057790912695</v>
      </c>
      <c r="H37" s="18">
        <f aca="true" t="shared" si="8" ref="H37:H67">10^G37</f>
        <v>1300342.6011528014</v>
      </c>
      <c r="I37" s="20">
        <f aca="true" t="shared" si="9" ref="I37:I67">H37/A37</f>
        <v>0.41412184750089215</v>
      </c>
      <c r="J37" s="21">
        <f aca="true" t="shared" si="10" ref="J37:J67">I37-1</f>
        <v>-0.5858781524991079</v>
      </c>
      <c r="K37" s="43"/>
      <c r="L37" s="59">
        <f t="shared" si="6"/>
        <v>13003426.011528015</v>
      </c>
    </row>
    <row r="38" spans="1:12" ht="12.75">
      <c r="A38" s="5">
        <v>3140000</v>
      </c>
      <c r="B38" s="6">
        <f t="shared" si="7"/>
        <v>6.496929648073215</v>
      </c>
      <c r="C38" s="7">
        <v>90</v>
      </c>
      <c r="D38" s="6">
        <v>10</v>
      </c>
      <c r="E38" s="51">
        <v>4.944312133408963E-05</v>
      </c>
      <c r="F38" s="48">
        <f t="shared" si="1"/>
        <v>-4.305894120132393</v>
      </c>
      <c r="G38" s="7">
        <f t="shared" si="2"/>
        <v>6.596479340775697</v>
      </c>
      <c r="H38" s="6">
        <f t="shared" si="8"/>
        <v>3948929.1399555868</v>
      </c>
      <c r="I38" s="8">
        <f t="shared" si="9"/>
        <v>1.2576207452087855</v>
      </c>
      <c r="J38" s="9">
        <f t="shared" si="10"/>
        <v>0.25762074520878553</v>
      </c>
      <c r="K38" s="39">
        <f>STDEV(H38:H43)/AVERAGE(H38:H43)</f>
        <v>0.6333229397535725</v>
      </c>
      <c r="L38" s="59">
        <f t="shared" si="6"/>
        <v>39489291.39955587</v>
      </c>
    </row>
    <row r="39" spans="1:12" ht="12.75">
      <c r="A39" s="11">
        <v>3140000</v>
      </c>
      <c r="B39" s="12">
        <f t="shared" si="7"/>
        <v>6.496929648073215</v>
      </c>
      <c r="C39" s="13">
        <v>90</v>
      </c>
      <c r="D39" s="12">
        <v>10</v>
      </c>
      <c r="E39" s="52">
        <v>4.282784652413387E-05</v>
      </c>
      <c r="F39" s="49">
        <f t="shared" si="1"/>
        <v>-4.368273762311303</v>
      </c>
      <c r="G39" s="13">
        <f t="shared" si="2"/>
        <v>6.541217432396082</v>
      </c>
      <c r="H39" s="12">
        <f t="shared" si="8"/>
        <v>3477102.0127752963</v>
      </c>
      <c r="I39" s="14">
        <f t="shared" si="9"/>
        <v>1.1073573289093301</v>
      </c>
      <c r="J39" s="15">
        <f t="shared" si="10"/>
        <v>0.10735732890933014</v>
      </c>
      <c r="K39" s="40"/>
      <c r="L39" s="59">
        <f t="shared" si="6"/>
        <v>34771020.12775296</v>
      </c>
    </row>
    <row r="40" spans="1:12" ht="12.75">
      <c r="A40" s="11">
        <v>3140000</v>
      </c>
      <c r="B40" s="12">
        <f t="shared" si="7"/>
        <v>6.496929648073215</v>
      </c>
      <c r="C40" s="13">
        <v>90</v>
      </c>
      <c r="D40" s="12">
        <v>10</v>
      </c>
      <c r="E40" s="52">
        <v>6.43996251199574E-05</v>
      </c>
      <c r="F40" s="49">
        <f t="shared" si="1"/>
        <v>-4.191116660727265</v>
      </c>
      <c r="G40" s="13">
        <f t="shared" si="2"/>
        <v>6.698160293473366</v>
      </c>
      <c r="H40" s="12">
        <f t="shared" si="8"/>
        <v>4990686.5440227855</v>
      </c>
      <c r="I40" s="14">
        <f t="shared" si="9"/>
        <v>1.5893906191155367</v>
      </c>
      <c r="J40" s="15">
        <f t="shared" si="10"/>
        <v>0.5893906191155367</v>
      </c>
      <c r="K40" s="40"/>
      <c r="L40" s="59">
        <f t="shared" si="6"/>
        <v>49906865.44022785</v>
      </c>
    </row>
    <row r="41" spans="1:12" ht="12.75">
      <c r="A41" s="11">
        <v>3140000</v>
      </c>
      <c r="B41" s="12">
        <f t="shared" si="7"/>
        <v>6.496929648073215</v>
      </c>
      <c r="C41" s="13">
        <v>90</v>
      </c>
      <c r="D41" s="12">
        <v>10</v>
      </c>
      <c r="E41" s="52">
        <v>1.397027749205918E-05</v>
      </c>
      <c r="F41" s="49">
        <f t="shared" si="1"/>
        <v>-4.854794967395254</v>
      </c>
      <c r="G41" s="13">
        <f t="shared" si="2"/>
        <v>6.110209986361399</v>
      </c>
      <c r="H41" s="12">
        <f t="shared" si="8"/>
        <v>1288872.5857317045</v>
      </c>
      <c r="I41" s="14">
        <f t="shared" si="9"/>
        <v>0.4104689763476766</v>
      </c>
      <c r="J41" s="15">
        <f t="shared" si="10"/>
        <v>-0.5895310236523235</v>
      </c>
      <c r="K41" s="40"/>
      <c r="L41" s="59">
        <f t="shared" si="6"/>
        <v>12888725.857317045</v>
      </c>
    </row>
    <row r="42" spans="1:12" ht="12.75">
      <c r="A42" s="11">
        <v>3140000</v>
      </c>
      <c r="B42" s="12">
        <f t="shared" si="7"/>
        <v>6.496929648073215</v>
      </c>
      <c r="C42" s="13">
        <v>90</v>
      </c>
      <c r="D42" s="12">
        <v>10</v>
      </c>
      <c r="E42" s="52">
        <v>1.6180373186265748E-05</v>
      </c>
      <c r="F42" s="49">
        <f t="shared" si="1"/>
        <v>-4.7910114659829</v>
      </c>
      <c r="G42" s="13">
        <f t="shared" si="2"/>
        <v>6.166715568760719</v>
      </c>
      <c r="H42" s="12">
        <f t="shared" si="8"/>
        <v>1467964.5529345723</v>
      </c>
      <c r="I42" s="14">
        <f t="shared" si="9"/>
        <v>0.46750463469253895</v>
      </c>
      <c r="J42" s="15">
        <f t="shared" si="10"/>
        <v>-0.5324953653074611</v>
      </c>
      <c r="K42" s="40"/>
      <c r="L42" s="59">
        <f t="shared" si="6"/>
        <v>14679645.529345723</v>
      </c>
    </row>
    <row r="43" spans="1:12" ht="12.75">
      <c r="A43" s="11">
        <v>3140000</v>
      </c>
      <c r="B43" s="12">
        <f t="shared" si="7"/>
        <v>6.496929648073215</v>
      </c>
      <c r="C43" s="13">
        <v>90</v>
      </c>
      <c r="D43" s="12">
        <v>10</v>
      </c>
      <c r="E43" s="52">
        <v>8.805428824262549E-06</v>
      </c>
      <c r="F43" s="49">
        <f t="shared" si="1"/>
        <v>-5.055249489046391</v>
      </c>
      <c r="G43" s="13">
        <f t="shared" si="2"/>
        <v>5.932628021751958</v>
      </c>
      <c r="H43" s="12">
        <f t="shared" si="8"/>
        <v>856304.0966778994</v>
      </c>
      <c r="I43" s="14">
        <f t="shared" si="9"/>
        <v>0.272708311043917</v>
      </c>
      <c r="J43" s="15">
        <f t="shared" si="10"/>
        <v>-0.727291688956083</v>
      </c>
      <c r="K43" s="43"/>
      <c r="L43" s="59">
        <f t="shared" si="6"/>
        <v>8563040.966778994</v>
      </c>
    </row>
    <row r="44" spans="1:12" ht="12.75">
      <c r="A44" s="5">
        <v>3140000</v>
      </c>
      <c r="B44" s="6">
        <f t="shared" si="7"/>
        <v>6.496929648073215</v>
      </c>
      <c r="C44" s="7">
        <v>80</v>
      </c>
      <c r="D44" s="6">
        <v>10</v>
      </c>
      <c r="E44" s="51">
        <v>3.291903249501697E-05</v>
      </c>
      <c r="F44" s="48">
        <f t="shared" si="1"/>
        <v>-4.482552937379876</v>
      </c>
      <c r="G44" s="7">
        <f t="shared" si="2"/>
        <v>6.439977908061769</v>
      </c>
      <c r="H44" s="6">
        <f t="shared" si="8"/>
        <v>2754088.6032324354</v>
      </c>
      <c r="I44" s="8">
        <f t="shared" si="9"/>
        <v>0.8770982812842151</v>
      </c>
      <c r="J44" s="9">
        <f t="shared" si="10"/>
        <v>-0.12290171871578492</v>
      </c>
      <c r="K44" s="63">
        <f>STDEV(H44:H49)/AVERAGE(H44:H49)</f>
        <v>0.06320584859481546</v>
      </c>
      <c r="L44" s="59">
        <f t="shared" si="6"/>
        <v>27540886.032324355</v>
      </c>
    </row>
    <row r="45" spans="1:12" ht="12.75">
      <c r="A45" s="11">
        <v>3140000</v>
      </c>
      <c r="B45" s="12">
        <f t="shared" si="7"/>
        <v>6.496929648073215</v>
      </c>
      <c r="C45" s="13">
        <v>80</v>
      </c>
      <c r="D45" s="12">
        <v>10</v>
      </c>
      <c r="E45" s="52">
        <v>3.236017050693291E-05</v>
      </c>
      <c r="F45" s="49">
        <f t="shared" si="1"/>
        <v>-4.489989198740081</v>
      </c>
      <c r="G45" s="13">
        <f t="shared" si="2"/>
        <v>6.433390149946775</v>
      </c>
      <c r="H45" s="12">
        <f t="shared" si="8"/>
        <v>2712627.4358401466</v>
      </c>
      <c r="I45" s="14">
        <f t="shared" si="9"/>
        <v>0.8638940878471805</v>
      </c>
      <c r="J45" s="15">
        <f t="shared" si="10"/>
        <v>-0.13610591215281953</v>
      </c>
      <c r="K45" s="64"/>
      <c r="L45" s="59">
        <f t="shared" si="6"/>
        <v>27126274.358401466</v>
      </c>
    </row>
    <row r="46" spans="1:12" ht="12.75">
      <c r="A46" s="11">
        <v>3140000</v>
      </c>
      <c r="B46" s="12">
        <f t="shared" si="7"/>
        <v>6.496929648073215</v>
      </c>
      <c r="C46" s="13">
        <v>80</v>
      </c>
      <c r="D46" s="12">
        <v>10</v>
      </c>
      <c r="E46" s="52">
        <v>3.847125001136226E-05</v>
      </c>
      <c r="F46" s="49">
        <f t="shared" si="1"/>
        <v>-4.414863702328034</v>
      </c>
      <c r="G46" s="13">
        <f t="shared" si="2"/>
        <v>6.499943566328815</v>
      </c>
      <c r="H46" s="12">
        <f t="shared" si="8"/>
        <v>3161866.769975591</v>
      </c>
      <c r="I46" s="14">
        <f t="shared" si="9"/>
        <v>1.0069639394826724</v>
      </c>
      <c r="J46" s="15">
        <f t="shared" si="10"/>
        <v>0.006963939482672377</v>
      </c>
      <c r="K46" s="64"/>
      <c r="L46" s="59">
        <f t="shared" si="6"/>
        <v>31618667.69975591</v>
      </c>
    </row>
    <row r="47" spans="1:12" ht="12.75">
      <c r="A47" s="11">
        <v>3140000</v>
      </c>
      <c r="B47" s="12">
        <f t="shared" si="7"/>
        <v>6.496929648073215</v>
      </c>
      <c r="C47" s="13">
        <v>80</v>
      </c>
      <c r="D47" s="12">
        <v>10</v>
      </c>
      <c r="E47" s="52">
        <v>3.774365876219301E-05</v>
      </c>
      <c r="F47" s="49">
        <f t="shared" si="1"/>
        <v>-4.423156002867088</v>
      </c>
      <c r="G47" s="13">
        <f t="shared" si="2"/>
        <v>6.492597446078058</v>
      </c>
      <c r="H47" s="12">
        <f t="shared" si="8"/>
        <v>3108833.3779510143</v>
      </c>
      <c r="I47" s="14">
        <f t="shared" si="9"/>
        <v>0.9900743241882212</v>
      </c>
      <c r="J47" s="15">
        <f t="shared" si="10"/>
        <v>-0.009925675811778834</v>
      </c>
      <c r="K47" s="64"/>
      <c r="L47" s="59">
        <f t="shared" si="6"/>
        <v>31088333.779510144</v>
      </c>
    </row>
    <row r="48" spans="1:12" ht="12.75">
      <c r="A48" s="11">
        <v>3140000</v>
      </c>
      <c r="B48" s="12">
        <f t="shared" si="7"/>
        <v>6.496929648073215</v>
      </c>
      <c r="C48" s="13">
        <v>80</v>
      </c>
      <c r="D48" s="12">
        <v>10</v>
      </c>
      <c r="E48" s="52">
        <v>3.6889130274542935E-05</v>
      </c>
      <c r="F48" s="49">
        <f t="shared" si="1"/>
        <v>-4.433101583900857</v>
      </c>
      <c r="G48" s="13">
        <f t="shared" si="2"/>
        <v>6.4837866903784045</v>
      </c>
      <c r="H48" s="12">
        <f t="shared" si="8"/>
        <v>3046398.3422693918</v>
      </c>
      <c r="I48" s="14">
        <f t="shared" si="9"/>
        <v>0.9701905548628637</v>
      </c>
      <c r="J48" s="15">
        <f t="shared" si="10"/>
        <v>-0.029809445137136348</v>
      </c>
      <c r="K48" s="64"/>
      <c r="L48" s="59">
        <f t="shared" si="6"/>
        <v>30463983.422693916</v>
      </c>
    </row>
    <row r="49" spans="1:12" ht="12.75">
      <c r="A49" s="17">
        <v>3140000</v>
      </c>
      <c r="B49" s="18">
        <f t="shared" si="7"/>
        <v>6.496929648073215</v>
      </c>
      <c r="C49" s="19">
        <v>80</v>
      </c>
      <c r="D49" s="18">
        <v>10</v>
      </c>
      <c r="E49" s="53">
        <v>3.539506762720006E-05</v>
      </c>
      <c r="F49" s="50">
        <f t="shared" si="1"/>
        <v>-4.451057253554321</v>
      </c>
      <c r="G49" s="19">
        <f t="shared" si="2"/>
        <v>6.467879824987313</v>
      </c>
      <c r="H49" s="18">
        <f t="shared" si="8"/>
        <v>2936836.878004944</v>
      </c>
      <c r="I49" s="20">
        <f t="shared" si="9"/>
        <v>0.9352983687913834</v>
      </c>
      <c r="J49" s="21">
        <f t="shared" si="10"/>
        <v>-0.0647016312086166</v>
      </c>
      <c r="K49" s="65"/>
      <c r="L49" s="59">
        <f t="shared" si="6"/>
        <v>29368368.78004944</v>
      </c>
    </row>
    <row r="50" spans="1:12" ht="12.75">
      <c r="A50" s="11">
        <v>3140000</v>
      </c>
      <c r="B50" s="12">
        <f t="shared" si="7"/>
        <v>6.496929648073215</v>
      </c>
      <c r="C50" s="13">
        <v>70</v>
      </c>
      <c r="D50" s="12">
        <v>10</v>
      </c>
      <c r="E50" s="52">
        <v>4.625368972154174E-05</v>
      </c>
      <c r="F50" s="49">
        <f t="shared" si="1"/>
        <v>-4.3348536172646295</v>
      </c>
      <c r="G50" s="13">
        <f t="shared" si="2"/>
        <v>6.570824222834312</v>
      </c>
      <c r="H50" s="12">
        <f t="shared" si="8"/>
        <v>3722410.142325046</v>
      </c>
      <c r="I50" s="14">
        <f t="shared" si="9"/>
        <v>1.185480937046193</v>
      </c>
      <c r="J50" s="15">
        <f t="shared" si="10"/>
        <v>0.18548093704619295</v>
      </c>
      <c r="K50" s="39">
        <f>STDEV(H50:H55)/AVERAGE(H50:H55)</f>
        <v>0.2073018496420059</v>
      </c>
      <c r="L50" s="59">
        <f t="shared" si="6"/>
        <v>37224101.42325046</v>
      </c>
    </row>
    <row r="51" spans="1:12" ht="12.75">
      <c r="A51" s="11">
        <v>3140000</v>
      </c>
      <c r="B51" s="12">
        <f t="shared" si="7"/>
        <v>6.496929648073215</v>
      </c>
      <c r="C51" s="13">
        <v>70</v>
      </c>
      <c r="D51" s="12">
        <v>10</v>
      </c>
      <c r="E51" s="52">
        <v>4.560865754731195E-05</v>
      </c>
      <c r="F51" s="49">
        <f t="shared" si="1"/>
        <v>-4.340952710665769</v>
      </c>
      <c r="G51" s="13">
        <f t="shared" si="2"/>
        <v>6.565421057170652</v>
      </c>
      <c r="H51" s="12">
        <f t="shared" si="8"/>
        <v>3676385.606937838</v>
      </c>
      <c r="I51" s="14">
        <f t="shared" si="9"/>
        <v>1.1708234416999483</v>
      </c>
      <c r="J51" s="15">
        <f t="shared" si="10"/>
        <v>0.17082344169994834</v>
      </c>
      <c r="K51" s="40"/>
      <c r="L51" s="59">
        <f t="shared" si="6"/>
        <v>36763856.069378376</v>
      </c>
    </row>
    <row r="52" spans="1:12" ht="12.75">
      <c r="A52" s="11">
        <v>3140000</v>
      </c>
      <c r="B52" s="12">
        <f t="shared" si="7"/>
        <v>6.496929648073215</v>
      </c>
      <c r="C52" s="13">
        <v>70</v>
      </c>
      <c r="D52" s="12">
        <v>10</v>
      </c>
      <c r="E52" s="52">
        <v>3.375370859635901E-05</v>
      </c>
      <c r="F52" s="49">
        <f t="shared" si="1"/>
        <v>-4.471678503293706</v>
      </c>
      <c r="G52" s="13">
        <f t="shared" si="2"/>
        <v>6.449611531454903</v>
      </c>
      <c r="H52" s="12">
        <f t="shared" si="8"/>
        <v>2815863.0659535583</v>
      </c>
      <c r="I52" s="14">
        <f t="shared" si="9"/>
        <v>0.8967716770552734</v>
      </c>
      <c r="J52" s="15">
        <f t="shared" si="10"/>
        <v>-0.10322832294472661</v>
      </c>
      <c r="K52" s="40"/>
      <c r="L52" s="59">
        <f t="shared" si="6"/>
        <v>28158630.659535583</v>
      </c>
    </row>
    <row r="53" spans="1:12" ht="12.75">
      <c r="A53" s="11">
        <v>3140000</v>
      </c>
      <c r="B53" s="12">
        <f t="shared" si="7"/>
        <v>6.496929648073215</v>
      </c>
      <c r="C53" s="13">
        <v>70</v>
      </c>
      <c r="D53" s="12">
        <v>10</v>
      </c>
      <c r="E53" s="52">
        <v>2.7740825207563068E-05</v>
      </c>
      <c r="F53" s="49">
        <f t="shared" si="1"/>
        <v>-4.556880624093282</v>
      </c>
      <c r="G53" s="13">
        <f t="shared" si="2"/>
        <v>6.374131268521189</v>
      </c>
      <c r="H53" s="12">
        <f t="shared" si="8"/>
        <v>2366634.9212191934</v>
      </c>
      <c r="I53" s="14">
        <f t="shared" si="9"/>
        <v>0.75370538892331</v>
      </c>
      <c r="J53" s="15">
        <f t="shared" si="10"/>
        <v>-0.24629461107669004</v>
      </c>
      <c r="K53" s="40"/>
      <c r="L53" s="59">
        <f t="shared" si="6"/>
        <v>23666349.212191932</v>
      </c>
    </row>
    <row r="54" spans="1:12" ht="12.75">
      <c r="A54" s="11">
        <v>3140000</v>
      </c>
      <c r="B54" s="12">
        <f t="shared" si="7"/>
        <v>6.496929648073215</v>
      </c>
      <c r="C54" s="13">
        <v>70</v>
      </c>
      <c r="D54" s="12">
        <v>10</v>
      </c>
      <c r="E54" s="52">
        <v>2.9791754129258023E-05</v>
      </c>
      <c r="F54" s="49">
        <f t="shared" si="1"/>
        <v>-4.525903924907503</v>
      </c>
      <c r="G54" s="13">
        <f t="shared" si="2"/>
        <v>6.401573418756642</v>
      </c>
      <c r="H54" s="12">
        <f t="shared" si="8"/>
        <v>2521003.3266278706</v>
      </c>
      <c r="I54" s="14">
        <f t="shared" si="9"/>
        <v>0.8028673014738441</v>
      </c>
      <c r="J54" s="15">
        <f t="shared" si="10"/>
        <v>-0.1971326985261559</v>
      </c>
      <c r="K54" s="40"/>
      <c r="L54" s="59">
        <f t="shared" si="6"/>
        <v>25210033.266278706</v>
      </c>
    </row>
    <row r="55" spans="1:12" ht="12.75">
      <c r="A55" s="17">
        <v>3140000</v>
      </c>
      <c r="B55" s="18">
        <f t="shared" si="7"/>
        <v>6.496929648073215</v>
      </c>
      <c r="C55" s="19">
        <v>70</v>
      </c>
      <c r="D55" s="18">
        <v>10</v>
      </c>
      <c r="E55" s="53">
        <v>2.9739714488066928E-05</v>
      </c>
      <c r="F55" s="50">
        <f t="shared" si="1"/>
        <v>-4.526663205176951</v>
      </c>
      <c r="G55" s="19">
        <f t="shared" si="2"/>
        <v>6.400900775002701</v>
      </c>
      <c r="H55" s="18">
        <f t="shared" si="8"/>
        <v>2517101.76974822</v>
      </c>
      <c r="I55" s="20">
        <f t="shared" si="9"/>
        <v>0.801624767435739</v>
      </c>
      <c r="J55" s="21">
        <f t="shared" si="10"/>
        <v>-0.19837523256426104</v>
      </c>
      <c r="K55" s="43"/>
      <c r="L55" s="59">
        <f t="shared" si="6"/>
        <v>25171017.697482202</v>
      </c>
    </row>
    <row r="56" spans="1:12" ht="12.75">
      <c r="A56" s="5">
        <v>3140000</v>
      </c>
      <c r="B56" s="6">
        <f t="shared" si="7"/>
        <v>6.496929648073215</v>
      </c>
      <c r="C56" s="7">
        <v>60</v>
      </c>
      <c r="D56" s="6">
        <v>10</v>
      </c>
      <c r="E56" s="51">
        <v>7.020726435550849E-05</v>
      </c>
      <c r="F56" s="48">
        <f t="shared" si="1"/>
        <v>-4.153617949034171</v>
      </c>
      <c r="G56" s="7">
        <f t="shared" si="2"/>
        <v>6.731380271939963</v>
      </c>
      <c r="H56" s="6">
        <f t="shared" si="8"/>
        <v>5387413.02516618</v>
      </c>
      <c r="I56" s="8">
        <f t="shared" si="9"/>
        <v>1.7157366322185286</v>
      </c>
      <c r="J56" s="9">
        <f t="shared" si="10"/>
        <v>0.7157366322185286</v>
      </c>
      <c r="K56" s="39">
        <f>STDEV(H56:H61)/AVERAGE(H56:H61)</f>
        <v>0.6536799407446765</v>
      </c>
      <c r="L56" s="59">
        <f t="shared" si="6"/>
        <v>53874130.2516618</v>
      </c>
    </row>
    <row r="57" spans="1:12" ht="12.75">
      <c r="A57" s="11">
        <v>3140000</v>
      </c>
      <c r="B57" s="12">
        <f t="shared" si="7"/>
        <v>6.496929648073215</v>
      </c>
      <c r="C57" s="13">
        <v>60</v>
      </c>
      <c r="D57" s="12">
        <v>10</v>
      </c>
      <c r="E57" s="52">
        <v>8.511652000727155E-05</v>
      </c>
      <c r="F57" s="49">
        <f t="shared" si="1"/>
        <v>-4.069986140835378</v>
      </c>
      <c r="G57" s="13">
        <f t="shared" si="2"/>
        <v>6.805469400393889</v>
      </c>
      <c r="H57" s="12">
        <f t="shared" si="8"/>
        <v>6389537.162355058</v>
      </c>
      <c r="I57" s="14">
        <f t="shared" si="9"/>
        <v>2.034884446609891</v>
      </c>
      <c r="J57" s="15">
        <f t="shared" si="10"/>
        <v>1.0348844466098912</v>
      </c>
      <c r="K57" s="40"/>
      <c r="L57" s="59">
        <f t="shared" si="6"/>
        <v>63895371.62355058</v>
      </c>
    </row>
    <row r="58" spans="1:12" ht="12.75">
      <c r="A58" s="11">
        <v>3140000</v>
      </c>
      <c r="B58" s="12">
        <f t="shared" si="7"/>
        <v>6.496929648073215</v>
      </c>
      <c r="C58" s="13">
        <v>60</v>
      </c>
      <c r="D58" s="12">
        <v>10</v>
      </c>
      <c r="E58" s="52">
        <v>0.0001646671903729542</v>
      </c>
      <c r="F58" s="49">
        <f t="shared" si="1"/>
        <v>-3.7833929245669315</v>
      </c>
      <c r="G58" s="13">
        <f t="shared" si="2"/>
        <v>7.059361335429721</v>
      </c>
      <c r="H58" s="12">
        <f t="shared" si="8"/>
        <v>11464664.111890333</v>
      </c>
      <c r="I58" s="14">
        <f t="shared" si="9"/>
        <v>3.651166914614756</v>
      </c>
      <c r="J58" s="15">
        <f t="shared" si="10"/>
        <v>2.651166914614756</v>
      </c>
      <c r="K58" s="40"/>
      <c r="L58" s="59">
        <f t="shared" si="6"/>
        <v>114646641.11890332</v>
      </c>
    </row>
    <row r="59" spans="1:12" ht="12.75">
      <c r="A59" s="11">
        <v>3140000</v>
      </c>
      <c r="B59" s="12">
        <f t="shared" si="7"/>
        <v>6.496929648073215</v>
      </c>
      <c r="C59" s="13">
        <v>60</v>
      </c>
      <c r="D59" s="12">
        <v>10</v>
      </c>
      <c r="E59" s="52">
        <v>2.9290730466681987E-05</v>
      </c>
      <c r="F59" s="49">
        <f t="shared" si="1"/>
        <v>-4.533269797533374</v>
      </c>
      <c r="G59" s="13">
        <f t="shared" si="2"/>
        <v>6.395048017776954</v>
      </c>
      <c r="H59" s="12">
        <f t="shared" si="8"/>
        <v>2483407.6681288425</v>
      </c>
      <c r="I59" s="14">
        <f t="shared" si="9"/>
        <v>0.7908941618244721</v>
      </c>
      <c r="J59" s="15">
        <f t="shared" si="10"/>
        <v>-0.20910583817552786</v>
      </c>
      <c r="K59" s="40"/>
      <c r="L59" s="59">
        <f t="shared" si="6"/>
        <v>24834076.681288425</v>
      </c>
    </row>
    <row r="60" spans="1:12" ht="12.75">
      <c r="A60" s="11">
        <v>3140000</v>
      </c>
      <c r="B60" s="12">
        <f t="shared" si="7"/>
        <v>6.496929648073215</v>
      </c>
      <c r="C60" s="13">
        <v>60</v>
      </c>
      <c r="D60" s="12">
        <v>10</v>
      </c>
      <c r="E60" s="52">
        <v>2.9051965284799863E-05</v>
      </c>
      <c r="F60" s="49">
        <f t="shared" si="1"/>
        <v>-4.536824483463859</v>
      </c>
      <c r="G60" s="13">
        <f t="shared" si="2"/>
        <v>6.391898933855547</v>
      </c>
      <c r="H60" s="12">
        <f t="shared" si="8"/>
        <v>2465465.523611147</v>
      </c>
      <c r="I60" s="14">
        <f t="shared" si="9"/>
        <v>0.7851801030608748</v>
      </c>
      <c r="J60" s="15">
        <f t="shared" si="10"/>
        <v>-0.21481989693912518</v>
      </c>
      <c r="K60" s="40"/>
      <c r="L60" s="59">
        <f t="shared" si="6"/>
        <v>24654655.23611147</v>
      </c>
    </row>
    <row r="61" spans="1:12" ht="12.75">
      <c r="A61" s="17">
        <v>3140000</v>
      </c>
      <c r="B61" s="18">
        <f t="shared" si="7"/>
        <v>6.496929648073215</v>
      </c>
      <c r="C61" s="19">
        <v>60</v>
      </c>
      <c r="D61" s="18">
        <v>10</v>
      </c>
      <c r="E61" s="53">
        <v>4.091578550703274E-05</v>
      </c>
      <c r="F61" s="50">
        <f t="shared" si="1"/>
        <v>-4.388109106761008</v>
      </c>
      <c r="G61" s="19">
        <f t="shared" si="2"/>
        <v>6.523645369630574</v>
      </c>
      <c r="H61" s="18">
        <f t="shared" si="8"/>
        <v>3339222.5890495447</v>
      </c>
      <c r="I61" s="20">
        <f t="shared" si="9"/>
        <v>1.063446684410683</v>
      </c>
      <c r="J61" s="21">
        <f t="shared" si="10"/>
        <v>0.06344668441068291</v>
      </c>
      <c r="K61" s="43"/>
      <c r="L61" s="59">
        <f t="shared" si="6"/>
        <v>33392225.890495446</v>
      </c>
    </row>
    <row r="62" spans="1:12" ht="12.75">
      <c r="A62" s="5">
        <v>314000</v>
      </c>
      <c r="B62" s="6">
        <f t="shared" si="7"/>
        <v>5.496929648073215</v>
      </c>
      <c r="C62" s="7">
        <v>100</v>
      </c>
      <c r="D62" s="6">
        <v>100</v>
      </c>
      <c r="E62" s="48">
        <v>1.8040023157599176E-06</v>
      </c>
      <c r="F62" s="48">
        <f t="shared" si="1"/>
        <v>-5.743762909299006</v>
      </c>
      <c r="G62" s="7">
        <f t="shared" si="2"/>
        <v>5.3226763737606255</v>
      </c>
      <c r="H62" s="6">
        <f t="shared" si="8"/>
        <v>210221.1336512952</v>
      </c>
      <c r="I62" s="8">
        <f t="shared" si="9"/>
        <v>0.669494056214316</v>
      </c>
      <c r="J62" s="9">
        <f t="shared" si="10"/>
        <v>-0.330505943785684</v>
      </c>
      <c r="K62" s="39">
        <f>STDEV(H62:H67)/AVERAGE(H62:H67)</f>
        <v>0.556646118793906</v>
      </c>
      <c r="L62" s="59">
        <f t="shared" si="6"/>
        <v>21022113.365129523</v>
      </c>
    </row>
    <row r="63" spans="1:12" ht="12.75">
      <c r="A63" s="11">
        <v>314000</v>
      </c>
      <c r="B63" s="12">
        <f t="shared" si="7"/>
        <v>5.496929648073215</v>
      </c>
      <c r="C63" s="13">
        <v>100</v>
      </c>
      <c r="D63" s="12">
        <v>100</v>
      </c>
      <c r="E63" s="49">
        <v>2.711512532027412E-06</v>
      </c>
      <c r="F63" s="49">
        <f t="shared" si="1"/>
        <v>-5.566788384008252</v>
      </c>
      <c r="G63" s="13">
        <f t="shared" si="2"/>
        <v>5.479457491133725</v>
      </c>
      <c r="H63" s="12">
        <f t="shared" si="8"/>
        <v>301618.16340050986</v>
      </c>
      <c r="I63" s="14">
        <f t="shared" si="9"/>
        <v>0.960567399364681</v>
      </c>
      <c r="J63" s="15">
        <f t="shared" si="10"/>
        <v>-0.03943260063531895</v>
      </c>
      <c r="K63" s="40"/>
      <c r="L63" s="59">
        <f t="shared" si="6"/>
        <v>30161816.340050988</v>
      </c>
    </row>
    <row r="64" spans="1:12" ht="12.75">
      <c r="A64" s="11">
        <v>314000</v>
      </c>
      <c r="B64" s="12">
        <f t="shared" si="7"/>
        <v>5.496929648073215</v>
      </c>
      <c r="C64" s="13">
        <v>100</v>
      </c>
      <c r="D64" s="12">
        <v>100</v>
      </c>
      <c r="E64" s="49">
        <v>2.0722668854768123E-06</v>
      </c>
      <c r="F64" s="49">
        <f t="shared" si="1"/>
        <v>-5.683554312910499</v>
      </c>
      <c r="G64" s="13">
        <f t="shared" si="2"/>
        <v>5.376014960213945</v>
      </c>
      <c r="H64" s="12">
        <f t="shared" si="8"/>
        <v>237692.21634460872</v>
      </c>
      <c r="I64" s="14">
        <f t="shared" si="9"/>
        <v>0.7569815807153144</v>
      </c>
      <c r="J64" s="15">
        <f t="shared" si="10"/>
        <v>-0.2430184192846856</v>
      </c>
      <c r="K64" s="40"/>
      <c r="L64" s="59">
        <f t="shared" si="6"/>
        <v>23769221.634460874</v>
      </c>
    </row>
    <row r="65" spans="1:12" ht="12.75">
      <c r="A65" s="11">
        <v>314000</v>
      </c>
      <c r="B65" s="12">
        <f t="shared" si="7"/>
        <v>5.496929648073215</v>
      </c>
      <c r="C65" s="13">
        <v>100</v>
      </c>
      <c r="D65" s="12">
        <v>100</v>
      </c>
      <c r="E65" s="49">
        <v>2.1999864452162394E-06</v>
      </c>
      <c r="F65" s="49">
        <f t="shared" si="1"/>
        <v>-5.657579994989578</v>
      </c>
      <c r="G65" s="13">
        <f t="shared" si="2"/>
        <v>5.399025518258702</v>
      </c>
      <c r="H65" s="12">
        <f t="shared" si="8"/>
        <v>250625.65112308407</v>
      </c>
      <c r="I65" s="14">
        <f t="shared" si="9"/>
        <v>0.7981708634493123</v>
      </c>
      <c r="J65" s="15">
        <f t="shared" si="10"/>
        <v>-0.20182913655068768</v>
      </c>
      <c r="K65" s="40"/>
      <c r="L65" s="59">
        <f t="shared" si="6"/>
        <v>25062565.112308405</v>
      </c>
    </row>
    <row r="66" spans="1:12" ht="12.75">
      <c r="A66" s="11">
        <v>314000</v>
      </c>
      <c r="B66" s="12">
        <f t="shared" si="7"/>
        <v>5.496929648073215</v>
      </c>
      <c r="C66" s="13">
        <v>100</v>
      </c>
      <c r="D66" s="12">
        <v>100</v>
      </c>
      <c r="E66" s="49">
        <v>4.618302374414589E-07</v>
      </c>
      <c r="F66" s="49">
        <f t="shared" si="1"/>
        <v>-6.3355176358968235</v>
      </c>
      <c r="G66" s="13">
        <f t="shared" si="2"/>
        <v>4.798442916462772</v>
      </c>
      <c r="H66" s="12">
        <f t="shared" si="8"/>
        <v>62869.92126499003</v>
      </c>
      <c r="I66" s="14">
        <f t="shared" si="9"/>
        <v>0.20022267918786635</v>
      </c>
      <c r="J66" s="15">
        <f t="shared" si="10"/>
        <v>-0.7997773208121337</v>
      </c>
      <c r="K66" s="40"/>
      <c r="L66" s="59">
        <f t="shared" si="6"/>
        <v>6286992.126499003</v>
      </c>
    </row>
    <row r="67" spans="1:12" ht="12.75">
      <c r="A67" s="17">
        <v>314000</v>
      </c>
      <c r="B67" s="18">
        <f t="shared" si="7"/>
        <v>5.496929648073215</v>
      </c>
      <c r="C67" s="19">
        <v>100</v>
      </c>
      <c r="D67" s="18">
        <v>100</v>
      </c>
      <c r="E67" s="50">
        <v>3.8201183863992414E-07</v>
      </c>
      <c r="F67" s="50">
        <f aca="true" t="shared" si="11" ref="F67:F130">LOG10(E67)</f>
        <v>-6.417923177987967</v>
      </c>
      <c r="G67" s="19">
        <f aca="true" t="shared" si="12" ref="G67:G130">(F67+11.752)/1.1288</f>
        <v>4.72544013289514</v>
      </c>
      <c r="H67" s="18">
        <f t="shared" si="8"/>
        <v>53142.27383093675</v>
      </c>
      <c r="I67" s="20">
        <f t="shared" si="9"/>
        <v>0.16924291028960747</v>
      </c>
      <c r="J67" s="21">
        <f t="shared" si="10"/>
        <v>-0.8307570897103925</v>
      </c>
      <c r="K67" s="43"/>
      <c r="L67" s="59">
        <f aca="true" t="shared" si="13" ref="L67:L130">H67*D67</f>
        <v>5314227.383093675</v>
      </c>
    </row>
    <row r="68" spans="1:12" ht="12.75">
      <c r="A68" s="5">
        <v>314000</v>
      </c>
      <c r="B68" s="6">
        <f aca="true" t="shared" si="14" ref="B68:B98">LOG10(A68)</f>
        <v>5.496929648073215</v>
      </c>
      <c r="C68" s="7">
        <v>90</v>
      </c>
      <c r="D68" s="6">
        <v>100</v>
      </c>
      <c r="E68" s="48">
        <v>7.967370709278926E-06</v>
      </c>
      <c r="F68" s="48">
        <f t="shared" si="11"/>
        <v>-5.0986849753223575</v>
      </c>
      <c r="G68" s="7">
        <f t="shared" si="12"/>
        <v>5.894148675299117</v>
      </c>
      <c r="H68" s="6">
        <f aca="true" t="shared" si="15" ref="H68:H98">10^G68</f>
        <v>783697.8860452933</v>
      </c>
      <c r="I68" s="8">
        <f aca="true" t="shared" si="16" ref="I68:I98">H68/A68</f>
        <v>2.4958531402716346</v>
      </c>
      <c r="J68" s="9">
        <f aca="true" t="shared" si="17" ref="J68:J98">I68-1</f>
        <v>1.4958531402716346</v>
      </c>
      <c r="K68" s="39">
        <f>STDEV(H68:H73)/AVERAGE(H68:H73)</f>
        <v>0.5908826660570687</v>
      </c>
      <c r="L68" s="59">
        <f t="shared" si="13"/>
        <v>78369788.60452934</v>
      </c>
    </row>
    <row r="69" spans="1:12" ht="12.75">
      <c r="A69" s="11">
        <v>314000</v>
      </c>
      <c r="B69" s="12">
        <f t="shared" si="14"/>
        <v>5.496929648073215</v>
      </c>
      <c r="C69" s="13">
        <v>90</v>
      </c>
      <c r="D69" s="12">
        <v>100</v>
      </c>
      <c r="E69" s="49">
        <v>5.914598580634005E-06</v>
      </c>
      <c r="F69" s="49">
        <f t="shared" si="11"/>
        <v>-5.2280747252763575</v>
      </c>
      <c r="G69" s="13">
        <f t="shared" si="12"/>
        <v>5.7795227451485145</v>
      </c>
      <c r="H69" s="12">
        <f t="shared" si="15"/>
        <v>601897.785050075</v>
      </c>
      <c r="I69" s="14">
        <f t="shared" si="16"/>
        <v>1.916871926911067</v>
      </c>
      <c r="J69" s="15">
        <f t="shared" si="17"/>
        <v>0.916871926911067</v>
      </c>
      <c r="K69" s="40"/>
      <c r="L69" s="59">
        <f t="shared" si="13"/>
        <v>60189778.505007505</v>
      </c>
    </row>
    <row r="70" spans="1:12" ht="12.75">
      <c r="A70" s="11">
        <v>314000</v>
      </c>
      <c r="B70" s="12">
        <f t="shared" si="14"/>
        <v>5.496929648073215</v>
      </c>
      <c r="C70" s="13">
        <v>90</v>
      </c>
      <c r="D70" s="12">
        <v>100</v>
      </c>
      <c r="E70" s="49">
        <v>5.476147825741039E-06</v>
      </c>
      <c r="F70" s="49">
        <f t="shared" si="11"/>
        <v>-5.261524836827841</v>
      </c>
      <c r="G70" s="13">
        <f t="shared" si="12"/>
        <v>5.749889407487738</v>
      </c>
      <c r="H70" s="12">
        <f t="shared" si="15"/>
        <v>562198.1439509606</v>
      </c>
      <c r="I70" s="14">
        <f t="shared" si="16"/>
        <v>1.7904399488884095</v>
      </c>
      <c r="J70" s="15">
        <f t="shared" si="17"/>
        <v>0.7904399488884095</v>
      </c>
      <c r="K70" s="40"/>
      <c r="L70" s="59">
        <f t="shared" si="13"/>
        <v>56219814.39509606</v>
      </c>
    </row>
    <row r="71" spans="1:12" ht="12.75">
      <c r="A71" s="11">
        <v>314000</v>
      </c>
      <c r="B71" s="12">
        <f t="shared" si="14"/>
        <v>5.496929648073215</v>
      </c>
      <c r="C71" s="13">
        <v>90</v>
      </c>
      <c r="D71" s="12">
        <v>100</v>
      </c>
      <c r="E71" s="49">
        <v>1.9158746921782317E-06</v>
      </c>
      <c r="F71" s="49">
        <f t="shared" si="11"/>
        <v>-5.717632899367694</v>
      </c>
      <c r="G71" s="13">
        <f t="shared" si="12"/>
        <v>5.345824858816714</v>
      </c>
      <c r="H71" s="12">
        <f t="shared" si="15"/>
        <v>221730.20514941917</v>
      </c>
      <c r="I71" s="14">
        <f t="shared" si="16"/>
        <v>0.7061471501573859</v>
      </c>
      <c r="J71" s="15">
        <f t="shared" si="17"/>
        <v>-0.29385284984261406</v>
      </c>
      <c r="K71" s="40"/>
      <c r="L71" s="59">
        <f t="shared" si="13"/>
        <v>22173020.514941916</v>
      </c>
    </row>
    <row r="72" spans="1:12" ht="12.75">
      <c r="A72" s="11">
        <v>314000</v>
      </c>
      <c r="B72" s="12">
        <f t="shared" si="14"/>
        <v>5.496929648073215</v>
      </c>
      <c r="C72" s="13">
        <v>90</v>
      </c>
      <c r="D72" s="12">
        <v>100</v>
      </c>
      <c r="E72" s="49">
        <v>1.1769493480350364E-06</v>
      </c>
      <c r="F72" s="49">
        <f t="shared" si="11"/>
        <v>-5.929242227336881</v>
      </c>
      <c r="G72" s="13">
        <f t="shared" si="12"/>
        <v>5.158360890027568</v>
      </c>
      <c r="H72" s="12">
        <f t="shared" si="15"/>
        <v>143999.46879978868</v>
      </c>
      <c r="I72" s="14">
        <f t="shared" si="16"/>
        <v>0.45859703439423144</v>
      </c>
      <c r="J72" s="15">
        <f t="shared" si="17"/>
        <v>-0.5414029656057686</v>
      </c>
      <c r="K72" s="40"/>
      <c r="L72" s="59">
        <f t="shared" si="13"/>
        <v>14399946.879978867</v>
      </c>
    </row>
    <row r="73" spans="1:12" ht="12.75">
      <c r="A73" s="17">
        <v>314000</v>
      </c>
      <c r="B73" s="18">
        <f t="shared" si="14"/>
        <v>5.496929648073215</v>
      </c>
      <c r="C73" s="19">
        <v>90</v>
      </c>
      <c r="D73" s="18">
        <v>100</v>
      </c>
      <c r="E73" s="50">
        <v>2.3795125336837016E-06</v>
      </c>
      <c r="F73" s="50">
        <f t="shared" si="11"/>
        <v>-5.62351200328576</v>
      </c>
      <c r="G73" s="19">
        <f t="shared" si="12"/>
        <v>5.429206233800709</v>
      </c>
      <c r="H73" s="18">
        <f t="shared" si="15"/>
        <v>268661.9940349266</v>
      </c>
      <c r="I73" s="20">
        <f t="shared" si="16"/>
        <v>0.8556114459711037</v>
      </c>
      <c r="J73" s="21">
        <f t="shared" si="17"/>
        <v>-0.14438855402889628</v>
      </c>
      <c r="K73" s="43"/>
      <c r="L73" s="59">
        <f t="shared" si="13"/>
        <v>26866199.40349266</v>
      </c>
    </row>
    <row r="74" spans="1:12" ht="12.75">
      <c r="A74" s="5">
        <v>314000</v>
      </c>
      <c r="B74" s="6">
        <f t="shared" si="14"/>
        <v>5.496929648073215</v>
      </c>
      <c r="C74" s="7">
        <v>80</v>
      </c>
      <c r="D74" s="6">
        <v>100</v>
      </c>
      <c r="E74" s="48">
        <v>4.140154983204025E-06</v>
      </c>
      <c r="F74" s="48">
        <f t="shared" si="11"/>
        <v>-5.382983401127781</v>
      </c>
      <c r="G74" s="7">
        <f t="shared" si="12"/>
        <v>5.642289687165325</v>
      </c>
      <c r="H74" s="6">
        <f t="shared" si="15"/>
        <v>438823.3081996463</v>
      </c>
      <c r="I74" s="8">
        <f t="shared" si="16"/>
        <v>1.3975264592345424</v>
      </c>
      <c r="J74" s="9">
        <f t="shared" si="17"/>
        <v>0.39752645923454244</v>
      </c>
      <c r="K74" s="39">
        <f>STDEV(H74:H79)/AVERAGE(H74:H79)</f>
        <v>0.082453698929008</v>
      </c>
      <c r="L74" s="59">
        <f t="shared" si="13"/>
        <v>43882330.81996463</v>
      </c>
    </row>
    <row r="75" spans="1:12" ht="12.75">
      <c r="A75" s="11">
        <v>314000</v>
      </c>
      <c r="B75" s="12">
        <f t="shared" si="14"/>
        <v>5.496929648073215</v>
      </c>
      <c r="C75" s="13">
        <v>80</v>
      </c>
      <c r="D75" s="12">
        <v>100</v>
      </c>
      <c r="E75" s="49">
        <v>3.776921367117046E-06</v>
      </c>
      <c r="F75" s="49">
        <f t="shared" si="11"/>
        <v>-5.422862056788214</v>
      </c>
      <c r="G75" s="13">
        <f t="shared" si="12"/>
        <v>5.606961324602929</v>
      </c>
      <c r="H75" s="12">
        <f t="shared" si="15"/>
        <v>404539.86444585636</v>
      </c>
      <c r="I75" s="14">
        <f t="shared" si="16"/>
        <v>1.2883435173434916</v>
      </c>
      <c r="J75" s="15">
        <f t="shared" si="17"/>
        <v>0.2883435173434916</v>
      </c>
      <c r="K75" s="40"/>
      <c r="L75" s="59">
        <f t="shared" si="13"/>
        <v>40453986.444585636</v>
      </c>
    </row>
    <row r="76" spans="1:12" ht="12.75">
      <c r="A76" s="11">
        <v>314000</v>
      </c>
      <c r="B76" s="12">
        <f t="shared" si="14"/>
        <v>5.496929648073215</v>
      </c>
      <c r="C76" s="13">
        <v>80</v>
      </c>
      <c r="D76" s="12">
        <v>100</v>
      </c>
      <c r="E76" s="49">
        <v>4.099163692279226E-06</v>
      </c>
      <c r="F76" s="49">
        <f t="shared" si="11"/>
        <v>-5.387304738615885</v>
      </c>
      <c r="G76" s="13">
        <f t="shared" si="12"/>
        <v>5.638461429291385</v>
      </c>
      <c r="H76" s="12">
        <f t="shared" si="15"/>
        <v>434972.1280232453</v>
      </c>
      <c r="I76" s="14">
        <f t="shared" si="16"/>
        <v>1.385261554214157</v>
      </c>
      <c r="J76" s="15">
        <f t="shared" si="17"/>
        <v>0.3852615542141571</v>
      </c>
      <c r="K76" s="40"/>
      <c r="L76" s="59">
        <f t="shared" si="13"/>
        <v>43497212.80232453</v>
      </c>
    </row>
    <row r="77" spans="1:12" ht="12.75">
      <c r="A77" s="11">
        <v>314000</v>
      </c>
      <c r="B77" s="12">
        <f t="shared" si="14"/>
        <v>5.496929648073215</v>
      </c>
      <c r="C77" s="13">
        <v>80</v>
      </c>
      <c r="D77" s="12">
        <v>100</v>
      </c>
      <c r="E77" s="49">
        <v>3.460928435696319E-06</v>
      </c>
      <c r="F77" s="49">
        <f t="shared" si="11"/>
        <v>-5.460807380857135</v>
      </c>
      <c r="G77" s="13">
        <f t="shared" si="12"/>
        <v>5.573345693783545</v>
      </c>
      <c r="H77" s="12">
        <f t="shared" si="15"/>
        <v>374408.49486657203</v>
      </c>
      <c r="I77" s="14">
        <f t="shared" si="16"/>
        <v>1.1923837416132868</v>
      </c>
      <c r="J77" s="15">
        <f t="shared" si="17"/>
        <v>0.19238374161328675</v>
      </c>
      <c r="K77" s="40"/>
      <c r="L77" s="59">
        <f t="shared" si="13"/>
        <v>37440849.4866572</v>
      </c>
    </row>
    <row r="78" spans="1:12" ht="12.75">
      <c r="A78" s="11">
        <v>314000</v>
      </c>
      <c r="B78" s="12">
        <f t="shared" si="14"/>
        <v>5.496929648073215</v>
      </c>
      <c r="C78" s="13">
        <v>80</v>
      </c>
      <c r="D78" s="12">
        <v>100</v>
      </c>
      <c r="E78" s="49">
        <v>3.2646000914065204E-06</v>
      </c>
      <c r="F78" s="49">
        <f t="shared" si="11"/>
        <v>-5.486170011550509</v>
      </c>
      <c r="G78" s="13">
        <f t="shared" si="12"/>
        <v>5.550877027329457</v>
      </c>
      <c r="H78" s="12">
        <f t="shared" si="15"/>
        <v>355530.63402478915</v>
      </c>
      <c r="I78" s="14">
        <f t="shared" si="16"/>
        <v>1.1322631656840418</v>
      </c>
      <c r="J78" s="15">
        <f t="shared" si="17"/>
        <v>0.13226316568404184</v>
      </c>
      <c r="K78" s="40"/>
      <c r="L78" s="59">
        <f t="shared" si="13"/>
        <v>35553063.40247892</v>
      </c>
    </row>
    <row r="79" spans="1:12" ht="12.75">
      <c r="A79" s="17">
        <v>314000</v>
      </c>
      <c r="B79" s="18">
        <f t="shared" si="14"/>
        <v>5.496929648073215</v>
      </c>
      <c r="C79" s="19">
        <v>80</v>
      </c>
      <c r="D79" s="18">
        <v>100</v>
      </c>
      <c r="E79" s="50">
        <v>3.902386401500613E-06</v>
      </c>
      <c r="F79" s="50">
        <f t="shared" si="11"/>
        <v>-5.408669730397384</v>
      </c>
      <c r="G79" s="19">
        <f t="shared" si="12"/>
        <v>5.619534257266669</v>
      </c>
      <c r="H79" s="18">
        <f t="shared" si="15"/>
        <v>416422.56725487584</v>
      </c>
      <c r="I79" s="20">
        <f t="shared" si="16"/>
        <v>1.3261865199199867</v>
      </c>
      <c r="J79" s="21">
        <f t="shared" si="17"/>
        <v>0.3261865199199867</v>
      </c>
      <c r="K79" s="43"/>
      <c r="L79" s="59">
        <f t="shared" si="13"/>
        <v>41642256.72548758</v>
      </c>
    </row>
    <row r="80" spans="1:12" ht="12.75">
      <c r="A80" s="5">
        <v>314000</v>
      </c>
      <c r="B80" s="6">
        <f t="shared" si="14"/>
        <v>5.496929648073215</v>
      </c>
      <c r="C80" s="7">
        <v>70</v>
      </c>
      <c r="D80" s="6">
        <v>100</v>
      </c>
      <c r="E80" s="48">
        <v>6.937594480197841E-06</v>
      </c>
      <c r="F80" s="48">
        <f t="shared" si="11"/>
        <v>-5.158791089354072</v>
      </c>
      <c r="G80" s="7">
        <f t="shared" si="12"/>
        <v>5.840900877609788</v>
      </c>
      <c r="H80" s="6">
        <f t="shared" si="15"/>
        <v>693267.558138831</v>
      </c>
      <c r="I80" s="8">
        <f t="shared" si="16"/>
        <v>2.20785846541029</v>
      </c>
      <c r="J80" s="9">
        <f t="shared" si="17"/>
        <v>1.2078584654102902</v>
      </c>
      <c r="K80" s="39">
        <f>STDEV(H80:H85)/AVERAGE(H80:H85)</f>
        <v>0.3814145893880286</v>
      </c>
      <c r="L80" s="59">
        <f t="shared" si="13"/>
        <v>69326755.81388311</v>
      </c>
    </row>
    <row r="81" spans="1:12" ht="12.75">
      <c r="A81" s="11">
        <v>314000</v>
      </c>
      <c r="B81" s="12">
        <f t="shared" si="14"/>
        <v>5.496929648073215</v>
      </c>
      <c r="C81" s="13">
        <v>70</v>
      </c>
      <c r="D81" s="12">
        <v>100</v>
      </c>
      <c r="E81" s="49">
        <v>6.349501387787021E-06</v>
      </c>
      <c r="F81" s="49">
        <f t="shared" si="11"/>
        <v>-5.197260377548161</v>
      </c>
      <c r="G81" s="13">
        <f t="shared" si="12"/>
        <v>5.806821068791495</v>
      </c>
      <c r="H81" s="12">
        <f t="shared" si="15"/>
        <v>640945.4498754193</v>
      </c>
      <c r="I81" s="14">
        <f t="shared" si="16"/>
        <v>2.0412275473739467</v>
      </c>
      <c r="J81" s="15">
        <f t="shared" si="17"/>
        <v>1.0412275473739467</v>
      </c>
      <c r="K81" s="40"/>
      <c r="L81" s="59">
        <f t="shared" si="13"/>
        <v>64094544.98754193</v>
      </c>
    </row>
    <row r="82" spans="1:12" ht="12.75">
      <c r="A82" s="11">
        <v>314000</v>
      </c>
      <c r="B82" s="12">
        <f t="shared" si="14"/>
        <v>5.496929648073215</v>
      </c>
      <c r="C82" s="13">
        <v>70</v>
      </c>
      <c r="D82" s="12">
        <v>100</v>
      </c>
      <c r="E82" s="49">
        <v>5.846469298742263E-06</v>
      </c>
      <c r="F82" s="49">
        <f t="shared" si="11"/>
        <v>-5.233106326564317</v>
      </c>
      <c r="G82" s="13">
        <f t="shared" si="12"/>
        <v>5.775065267040825</v>
      </c>
      <c r="H82" s="12">
        <f t="shared" si="15"/>
        <v>595751.6680992928</v>
      </c>
      <c r="I82" s="14">
        <f t="shared" si="16"/>
        <v>1.8972983060487032</v>
      </c>
      <c r="J82" s="15">
        <f t="shared" si="17"/>
        <v>0.8972983060487032</v>
      </c>
      <c r="K82" s="40"/>
      <c r="L82" s="59">
        <f t="shared" si="13"/>
        <v>59575166.80992928</v>
      </c>
    </row>
    <row r="83" spans="1:12" ht="12.75">
      <c r="A83" s="11">
        <v>314000</v>
      </c>
      <c r="B83" s="12">
        <f t="shared" si="14"/>
        <v>5.496929648073215</v>
      </c>
      <c r="C83" s="13">
        <v>70</v>
      </c>
      <c r="D83" s="12">
        <v>100</v>
      </c>
      <c r="E83" s="49">
        <v>2.704125020250601E-06</v>
      </c>
      <c r="F83" s="49">
        <f t="shared" si="11"/>
        <v>-5.56797323345902</v>
      </c>
      <c r="G83" s="13">
        <f t="shared" si="12"/>
        <v>5.478407837119933</v>
      </c>
      <c r="H83" s="12">
        <f t="shared" si="15"/>
        <v>300890.0573678915</v>
      </c>
      <c r="I83" s="14">
        <f t="shared" si="16"/>
        <v>0.9582485903436034</v>
      </c>
      <c r="J83" s="15">
        <f t="shared" si="17"/>
        <v>-0.041751409656396565</v>
      </c>
      <c r="K83" s="40"/>
      <c r="L83" s="59">
        <f t="shared" si="13"/>
        <v>30089005.73678915</v>
      </c>
    </row>
    <row r="84" spans="1:12" ht="12.75">
      <c r="A84" s="11">
        <v>314000</v>
      </c>
      <c r="B84" s="12">
        <f t="shared" si="14"/>
        <v>5.496929648073215</v>
      </c>
      <c r="C84" s="13">
        <v>70</v>
      </c>
      <c r="D84" s="12">
        <v>100</v>
      </c>
      <c r="E84" s="49">
        <v>2.8853083741008683E-06</v>
      </c>
      <c r="F84" s="49">
        <f t="shared" si="11"/>
        <v>-5.539807763786125</v>
      </c>
      <c r="G84" s="13">
        <f t="shared" si="12"/>
        <v>5.50335952889252</v>
      </c>
      <c r="H84" s="12">
        <f t="shared" si="15"/>
        <v>318683.4637900968</v>
      </c>
      <c r="I84" s="14">
        <f t="shared" si="16"/>
        <v>1.0149154897773784</v>
      </c>
      <c r="J84" s="15">
        <f t="shared" si="17"/>
        <v>0.014915489777378443</v>
      </c>
      <c r="K84" s="40"/>
      <c r="L84" s="59">
        <f t="shared" si="13"/>
        <v>31868346.37900968</v>
      </c>
    </row>
    <row r="85" spans="1:12" ht="12.75">
      <c r="A85" s="17">
        <v>314000</v>
      </c>
      <c r="B85" s="18">
        <f t="shared" si="14"/>
        <v>5.496929648073215</v>
      </c>
      <c r="C85" s="19">
        <v>70</v>
      </c>
      <c r="D85" s="18">
        <v>100</v>
      </c>
      <c r="E85" s="50">
        <v>2.948830036207758E-06</v>
      </c>
      <c r="F85" s="50">
        <f t="shared" si="11"/>
        <v>-5.530350258463562</v>
      </c>
      <c r="G85" s="19">
        <f t="shared" si="12"/>
        <v>5.5117379000145625</v>
      </c>
      <c r="H85" s="18">
        <f t="shared" si="15"/>
        <v>324891.16394697526</v>
      </c>
      <c r="I85" s="20">
        <f t="shared" si="16"/>
        <v>1.0346852354999212</v>
      </c>
      <c r="J85" s="21">
        <f t="shared" si="17"/>
        <v>0.034685235499921196</v>
      </c>
      <c r="K85" s="43"/>
      <c r="L85" s="59">
        <f t="shared" si="13"/>
        <v>32489116.394697525</v>
      </c>
    </row>
    <row r="86" spans="1:12" ht="12.75">
      <c r="A86" s="5">
        <v>314000</v>
      </c>
      <c r="B86" s="6">
        <f t="shared" si="14"/>
        <v>5.496929648073215</v>
      </c>
      <c r="C86" s="7">
        <v>60</v>
      </c>
      <c r="D86" s="6">
        <v>100</v>
      </c>
      <c r="E86" s="48">
        <v>2.0084765218110644E-05</v>
      </c>
      <c r="F86" s="48">
        <f t="shared" si="11"/>
        <v>-4.697133240610176</v>
      </c>
      <c r="G86" s="7">
        <f t="shared" si="12"/>
        <v>6.2498819626061515</v>
      </c>
      <c r="H86" s="6">
        <f t="shared" si="15"/>
        <v>1777796.1551198033</v>
      </c>
      <c r="I86" s="8">
        <f t="shared" si="16"/>
        <v>5.661771194649055</v>
      </c>
      <c r="J86" s="9">
        <f t="shared" si="17"/>
        <v>4.661771194649055</v>
      </c>
      <c r="K86" s="39">
        <f>STDEV(H86:H91)/AVERAGE(H86:H91)</f>
        <v>0.5556643912856845</v>
      </c>
      <c r="L86" s="59">
        <f t="shared" si="13"/>
        <v>177779615.51198032</v>
      </c>
    </row>
    <row r="87" spans="1:12" ht="12.75">
      <c r="A87" s="11">
        <v>314000</v>
      </c>
      <c r="B87" s="12">
        <f t="shared" si="14"/>
        <v>5.496929648073215</v>
      </c>
      <c r="C87" s="13">
        <v>60</v>
      </c>
      <c r="D87" s="12">
        <v>100</v>
      </c>
      <c r="E87" s="49">
        <v>1.4978175614751077E-05</v>
      </c>
      <c r="F87" s="49">
        <f t="shared" si="11"/>
        <v>-4.824541081743226</v>
      </c>
      <c r="G87" s="13">
        <f t="shared" si="12"/>
        <v>6.137011798597426</v>
      </c>
      <c r="H87" s="12">
        <f t="shared" si="15"/>
        <v>1370919.0097920755</v>
      </c>
      <c r="I87" s="14">
        <f t="shared" si="16"/>
        <v>4.3659841076180745</v>
      </c>
      <c r="J87" s="15">
        <f t="shared" si="17"/>
        <v>3.3659841076180745</v>
      </c>
      <c r="K87" s="40"/>
      <c r="L87" s="59">
        <f t="shared" si="13"/>
        <v>137091900.97920755</v>
      </c>
    </row>
    <row r="88" spans="1:12" ht="12.75">
      <c r="A88" s="11">
        <v>314000</v>
      </c>
      <c r="B88" s="12">
        <f t="shared" si="14"/>
        <v>5.496929648073215</v>
      </c>
      <c r="C88" s="13">
        <v>60</v>
      </c>
      <c r="D88" s="12">
        <v>100</v>
      </c>
      <c r="E88" s="49">
        <v>2.765438214108969E-05</v>
      </c>
      <c r="F88" s="49">
        <f t="shared" si="11"/>
        <v>-4.558236040167619</v>
      </c>
      <c r="G88" s="13">
        <f t="shared" si="12"/>
        <v>6.372930510127906</v>
      </c>
      <c r="H88" s="12">
        <f t="shared" si="15"/>
        <v>2360100.571904255</v>
      </c>
      <c r="I88" s="14">
        <f t="shared" si="16"/>
        <v>7.516243859567691</v>
      </c>
      <c r="J88" s="15">
        <f t="shared" si="17"/>
        <v>6.516243859567691</v>
      </c>
      <c r="K88" s="40"/>
      <c r="L88" s="59">
        <f t="shared" si="13"/>
        <v>236010057.19042552</v>
      </c>
    </row>
    <row r="89" spans="1:12" ht="12.75">
      <c r="A89" s="11">
        <v>314000</v>
      </c>
      <c r="B89" s="12">
        <f t="shared" si="14"/>
        <v>5.496929648073215</v>
      </c>
      <c r="C89" s="13">
        <v>60</v>
      </c>
      <c r="D89" s="12">
        <v>100</v>
      </c>
      <c r="E89" s="49">
        <v>5.722447023478908E-06</v>
      </c>
      <c r="F89" s="49">
        <f t="shared" si="11"/>
        <v>-5.242418219189423</v>
      </c>
      <c r="G89" s="13">
        <f t="shared" si="12"/>
        <v>5.7668158937017875</v>
      </c>
      <c r="H89" s="12">
        <f t="shared" si="15"/>
        <v>584542.2322261469</v>
      </c>
      <c r="I89" s="14">
        <f t="shared" si="16"/>
        <v>1.8615994656883659</v>
      </c>
      <c r="J89" s="15">
        <f t="shared" si="17"/>
        <v>0.8615994656883659</v>
      </c>
      <c r="K89" s="40"/>
      <c r="L89" s="59">
        <f t="shared" si="13"/>
        <v>58454223.22261468</v>
      </c>
    </row>
    <row r="90" spans="1:12" ht="12.75">
      <c r="A90" s="11">
        <v>314000</v>
      </c>
      <c r="B90" s="12">
        <f t="shared" si="14"/>
        <v>5.496929648073215</v>
      </c>
      <c r="C90" s="13">
        <v>60</v>
      </c>
      <c r="D90" s="12">
        <v>100</v>
      </c>
      <c r="E90" s="49">
        <v>8.49173752550479E-06</v>
      </c>
      <c r="F90" s="49">
        <f t="shared" si="11"/>
        <v>-5.07100343807959</v>
      </c>
      <c r="G90" s="13">
        <f t="shared" si="12"/>
        <v>5.918671653012412</v>
      </c>
      <c r="H90" s="12">
        <f t="shared" si="15"/>
        <v>829223.5985460954</v>
      </c>
      <c r="I90" s="14">
        <f t="shared" si="16"/>
        <v>2.6408394858155906</v>
      </c>
      <c r="J90" s="15">
        <f t="shared" si="17"/>
        <v>1.6408394858155906</v>
      </c>
      <c r="K90" s="40"/>
      <c r="L90" s="59">
        <f t="shared" si="13"/>
        <v>82922359.85460955</v>
      </c>
    </row>
    <row r="91" spans="1:12" ht="12.75">
      <c r="A91" s="17">
        <v>314000</v>
      </c>
      <c r="B91" s="18">
        <f t="shared" si="14"/>
        <v>5.496929648073215</v>
      </c>
      <c r="C91" s="19">
        <v>60</v>
      </c>
      <c r="D91" s="18">
        <v>100</v>
      </c>
      <c r="E91" s="50">
        <v>6.725765921530819E-06</v>
      </c>
      <c r="F91" s="50">
        <f t="shared" si="11"/>
        <v>-5.172258251614976</v>
      </c>
      <c r="G91" s="19">
        <f t="shared" si="12"/>
        <v>5.828970365330461</v>
      </c>
      <c r="H91" s="18">
        <f t="shared" si="15"/>
        <v>674482.0019388082</v>
      </c>
      <c r="I91" s="20">
        <f t="shared" si="16"/>
        <v>2.1480318533083067</v>
      </c>
      <c r="J91" s="21">
        <f t="shared" si="17"/>
        <v>1.1480318533083067</v>
      </c>
      <c r="K91" s="43"/>
      <c r="L91" s="59">
        <f t="shared" si="13"/>
        <v>67448200.19388083</v>
      </c>
    </row>
    <row r="92" spans="1:12" ht="12.75">
      <c r="A92" s="5">
        <v>31400</v>
      </c>
      <c r="B92" s="6">
        <f t="shared" si="14"/>
        <v>4.496929648073215</v>
      </c>
      <c r="C92" s="7">
        <v>100</v>
      </c>
      <c r="D92" s="6">
        <v>1000</v>
      </c>
      <c r="E92" s="48">
        <v>5.033573702180266E-07</v>
      </c>
      <c r="F92" s="48">
        <f t="shared" si="11"/>
        <v>-6.298123568014974</v>
      </c>
      <c r="G92" s="7">
        <f t="shared" si="12"/>
        <v>4.831570191340385</v>
      </c>
      <c r="H92" s="6">
        <f t="shared" si="15"/>
        <v>67853.17769832793</v>
      </c>
      <c r="I92" s="8">
        <f t="shared" si="16"/>
        <v>2.160929226061399</v>
      </c>
      <c r="J92" s="9">
        <f t="shared" si="17"/>
        <v>1.1609292260613988</v>
      </c>
      <c r="K92" s="47">
        <f>STDEV(H92:H97)/AVERAGE(H92:H97)</f>
        <v>0.9399652675903787</v>
      </c>
      <c r="L92" s="59">
        <f t="shared" si="13"/>
        <v>67853177.69832793</v>
      </c>
    </row>
    <row r="93" spans="1:12" ht="12.75">
      <c r="A93" s="11">
        <v>31400</v>
      </c>
      <c r="B93" s="12">
        <f t="shared" si="14"/>
        <v>4.496929648073215</v>
      </c>
      <c r="C93" s="13">
        <v>100</v>
      </c>
      <c r="D93" s="12">
        <v>1000</v>
      </c>
      <c r="E93" s="49">
        <v>8.151671048726822E-07</v>
      </c>
      <c r="F93" s="49">
        <f t="shared" si="11"/>
        <v>-6.088753354100406</v>
      </c>
      <c r="G93" s="13">
        <f t="shared" si="12"/>
        <v>5.017050536764346</v>
      </c>
      <c r="H93" s="12">
        <f t="shared" si="15"/>
        <v>104004.11833883615</v>
      </c>
      <c r="I93" s="14">
        <f t="shared" si="16"/>
        <v>3.312233068115801</v>
      </c>
      <c r="J93" s="15">
        <f t="shared" si="17"/>
        <v>2.312233068115801</v>
      </c>
      <c r="K93" s="40"/>
      <c r="L93" s="59">
        <f t="shared" si="13"/>
        <v>104004118.33883615</v>
      </c>
    </row>
    <row r="94" spans="1:12" ht="12.75">
      <c r="A94" s="11">
        <v>31400</v>
      </c>
      <c r="B94" s="12">
        <f t="shared" si="14"/>
        <v>4.496929648073215</v>
      </c>
      <c r="C94" s="13">
        <v>100</v>
      </c>
      <c r="D94" s="12">
        <v>1000</v>
      </c>
      <c r="E94" s="49">
        <v>1.314619982319972E-06</v>
      </c>
      <c r="F94" s="49">
        <f t="shared" si="11"/>
        <v>-5.881199770697561</v>
      </c>
      <c r="G94" s="13">
        <f t="shared" si="12"/>
        <v>5.200921535526612</v>
      </c>
      <c r="H94" s="12">
        <f t="shared" si="15"/>
        <v>158825.97699919663</v>
      </c>
      <c r="I94" s="14">
        <f t="shared" si="16"/>
        <v>5.058152133732377</v>
      </c>
      <c r="J94" s="15">
        <f t="shared" si="17"/>
        <v>4.058152133732377</v>
      </c>
      <c r="K94" s="40"/>
      <c r="L94" s="59">
        <f t="shared" si="13"/>
        <v>158825976.99919662</v>
      </c>
    </row>
    <row r="95" spans="1:12" ht="12.75">
      <c r="A95" s="11">
        <v>31400</v>
      </c>
      <c r="B95" s="12">
        <f t="shared" si="14"/>
        <v>4.496929648073215</v>
      </c>
      <c r="C95" s="13">
        <v>100</v>
      </c>
      <c r="D95" s="12">
        <v>1000</v>
      </c>
      <c r="E95" s="49">
        <v>7.273555312224625E-08</v>
      </c>
      <c r="F95" s="49">
        <f t="shared" si="11"/>
        <v>-7.138253254195592</v>
      </c>
      <c r="G95" s="13">
        <f t="shared" si="12"/>
        <v>4.087302219883424</v>
      </c>
      <c r="H95" s="12">
        <f t="shared" si="15"/>
        <v>12226.501905652047</v>
      </c>
      <c r="I95" s="14">
        <f t="shared" si="16"/>
        <v>0.3893790415812754</v>
      </c>
      <c r="J95" s="15">
        <f t="shared" si="17"/>
        <v>-0.6106209584187245</v>
      </c>
      <c r="K95" s="40"/>
      <c r="L95" s="59">
        <f t="shared" si="13"/>
        <v>12226501.905652046</v>
      </c>
    </row>
    <row r="96" spans="1:12" ht="12.75">
      <c r="A96" s="11">
        <v>31400</v>
      </c>
      <c r="B96" s="12">
        <f t="shared" si="14"/>
        <v>4.496929648073215</v>
      </c>
      <c r="C96" s="13">
        <v>100</v>
      </c>
      <c r="D96" s="12">
        <v>1000</v>
      </c>
      <c r="E96" s="49">
        <v>1.2057291325779403E-07</v>
      </c>
      <c r="F96" s="49">
        <f t="shared" si="11"/>
        <v>-6.918750245628078</v>
      </c>
      <c r="G96" s="13">
        <f t="shared" si="12"/>
        <v>4.281759172902128</v>
      </c>
      <c r="H96" s="12">
        <f t="shared" si="15"/>
        <v>19131.94716733749</v>
      </c>
      <c r="I96" s="14">
        <f t="shared" si="16"/>
        <v>0.6092976804884551</v>
      </c>
      <c r="J96" s="15">
        <f t="shared" si="17"/>
        <v>-0.3907023195115449</v>
      </c>
      <c r="K96" s="40"/>
      <c r="L96" s="59">
        <f t="shared" si="13"/>
        <v>19131947.16733749</v>
      </c>
    </row>
    <row r="97" spans="1:12" ht="12.75">
      <c r="A97" s="17">
        <v>31400</v>
      </c>
      <c r="B97" s="18">
        <f t="shared" si="14"/>
        <v>4.496929648073215</v>
      </c>
      <c r="C97" s="19">
        <v>100</v>
      </c>
      <c r="D97" s="18">
        <v>1000</v>
      </c>
      <c r="E97" s="50">
        <v>1.0082479796942965E-07</v>
      </c>
      <c r="F97" s="50">
        <f t="shared" si="11"/>
        <v>-6.996432639549451</v>
      </c>
      <c r="G97" s="19">
        <f t="shared" si="12"/>
        <v>4.212940609895951</v>
      </c>
      <c r="H97" s="18">
        <f t="shared" si="15"/>
        <v>16328.28642054833</v>
      </c>
      <c r="I97" s="20">
        <f t="shared" si="16"/>
        <v>0.5200091216735137</v>
      </c>
      <c r="J97" s="21">
        <f t="shared" si="17"/>
        <v>-0.47999087832648635</v>
      </c>
      <c r="K97" s="40"/>
      <c r="L97" s="59">
        <f t="shared" si="13"/>
        <v>16328286.42054833</v>
      </c>
    </row>
    <row r="98" spans="1:12" ht="12.75">
      <c r="A98" s="5">
        <v>31400</v>
      </c>
      <c r="B98" s="6">
        <f t="shared" si="14"/>
        <v>4.496929648073215</v>
      </c>
      <c r="C98" s="7">
        <v>90</v>
      </c>
      <c r="D98" s="6">
        <v>1000</v>
      </c>
      <c r="E98" s="48">
        <v>4.876249236984616E-07</v>
      </c>
      <c r="F98" s="48">
        <f t="shared" si="11"/>
        <v>-6.311914104636758</v>
      </c>
      <c r="G98" s="7">
        <f t="shared" si="12"/>
        <v>4.819353202837742</v>
      </c>
      <c r="H98" s="6">
        <f t="shared" si="15"/>
        <v>65971.02059746422</v>
      </c>
      <c r="I98" s="8">
        <f t="shared" si="16"/>
        <v>2.100987917116695</v>
      </c>
      <c r="J98" s="9">
        <f t="shared" si="17"/>
        <v>1.100987917116695</v>
      </c>
      <c r="K98" s="39">
        <f>STDEV(H98:H103)/AVERAGE(H98:H103)</f>
        <v>0.4457724315793642</v>
      </c>
      <c r="L98" s="59">
        <f t="shared" si="13"/>
        <v>65971020.59746422</v>
      </c>
    </row>
    <row r="99" spans="1:12" ht="12.75">
      <c r="A99" s="11">
        <v>31400</v>
      </c>
      <c r="B99" s="12">
        <f aca="true" t="shared" si="18" ref="B99:B132">LOG10(A99)</f>
        <v>4.496929648073215</v>
      </c>
      <c r="C99" s="13">
        <v>90</v>
      </c>
      <c r="D99" s="12">
        <v>1000</v>
      </c>
      <c r="E99" s="49">
        <v>3.0594008008137E-07</v>
      </c>
      <c r="F99" s="49">
        <f t="shared" si="11"/>
        <v>-6.514363623970081</v>
      </c>
      <c r="G99" s="13">
        <f t="shared" si="12"/>
        <v>4.6400038767097085</v>
      </c>
      <c r="H99" s="12">
        <f aca="true" t="shared" si="19" ref="H99:H132">10^G99</f>
        <v>43651.972879604735</v>
      </c>
      <c r="I99" s="14">
        <f aca="true" t="shared" si="20" ref="I99:I132">H99/A99</f>
        <v>1.3901902190956923</v>
      </c>
      <c r="J99" s="15">
        <f aca="true" t="shared" si="21" ref="J99:J132">I99-1</f>
        <v>0.3901902190956923</v>
      </c>
      <c r="K99" s="40"/>
      <c r="L99" s="59">
        <f t="shared" si="13"/>
        <v>43651972.879604734</v>
      </c>
    </row>
    <row r="100" spans="1:12" ht="12.75">
      <c r="A100" s="11">
        <v>31400</v>
      </c>
      <c r="B100" s="12">
        <f t="shared" si="18"/>
        <v>4.496929648073215</v>
      </c>
      <c r="C100" s="13">
        <v>90</v>
      </c>
      <c r="D100" s="12">
        <v>1000</v>
      </c>
      <c r="E100" s="49">
        <v>7.775610819805599E-08</v>
      </c>
      <c r="F100" s="49">
        <f t="shared" si="11"/>
        <v>-7.109265484583921</v>
      </c>
      <c r="G100" s="13">
        <f t="shared" si="12"/>
        <v>4.112982384316158</v>
      </c>
      <c r="H100" s="12">
        <f t="shared" si="19"/>
        <v>12971.266563700228</v>
      </c>
      <c r="I100" s="14">
        <f t="shared" si="20"/>
        <v>0.4130976612643385</v>
      </c>
      <c r="J100" s="15">
        <f t="shared" si="21"/>
        <v>-0.5869023387356616</v>
      </c>
      <c r="K100" s="40"/>
      <c r="L100" s="59">
        <f t="shared" si="13"/>
        <v>12971266.563700229</v>
      </c>
    </row>
    <row r="101" spans="1:12" ht="12.75">
      <c r="A101" s="11">
        <v>31400</v>
      </c>
      <c r="B101" s="12">
        <f t="shared" si="18"/>
        <v>4.496929648073215</v>
      </c>
      <c r="C101" s="13">
        <v>90</v>
      </c>
      <c r="D101" s="12">
        <v>1000</v>
      </c>
      <c r="E101" s="49">
        <v>5.595129131640633E-07</v>
      </c>
      <c r="F101" s="49">
        <f t="shared" si="11"/>
        <v>-6.252189885809124</v>
      </c>
      <c r="G101" s="13">
        <f t="shared" si="12"/>
        <v>4.872262680891988</v>
      </c>
      <c r="H101" s="12">
        <f t="shared" si="19"/>
        <v>74518.25576487173</v>
      </c>
      <c r="I101" s="14">
        <f t="shared" si="20"/>
        <v>2.373192858753877</v>
      </c>
      <c r="J101" s="15">
        <f t="shared" si="21"/>
        <v>1.3731928587538769</v>
      </c>
      <c r="K101" s="40"/>
      <c r="L101" s="59">
        <f t="shared" si="13"/>
        <v>74518255.76487173</v>
      </c>
    </row>
    <row r="102" spans="1:12" ht="12.75">
      <c r="A102" s="11">
        <v>31400</v>
      </c>
      <c r="B102" s="12">
        <f t="shared" si="18"/>
        <v>4.496929648073215</v>
      </c>
      <c r="C102" s="13">
        <v>90</v>
      </c>
      <c r="D102" s="12">
        <v>1000</v>
      </c>
      <c r="E102" s="49">
        <v>6.407375930493964E-07</v>
      </c>
      <c r="F102" s="49">
        <f t="shared" si="11"/>
        <v>-6.193319794542629</v>
      </c>
      <c r="G102" s="13">
        <f t="shared" si="12"/>
        <v>4.924415490305964</v>
      </c>
      <c r="H102" s="12">
        <f t="shared" si="19"/>
        <v>84026.34836790636</v>
      </c>
      <c r="I102" s="14">
        <f t="shared" si="20"/>
        <v>2.675998355665808</v>
      </c>
      <c r="J102" s="15">
        <f t="shared" si="21"/>
        <v>1.6759983556658078</v>
      </c>
      <c r="K102" s="40"/>
      <c r="L102" s="59">
        <f t="shared" si="13"/>
        <v>84026348.36790636</v>
      </c>
    </row>
    <row r="103" spans="1:12" ht="12.75">
      <c r="A103" s="17">
        <v>31400</v>
      </c>
      <c r="B103" s="18">
        <f t="shared" si="18"/>
        <v>4.496929648073215</v>
      </c>
      <c r="C103" s="19">
        <v>90</v>
      </c>
      <c r="D103" s="18">
        <v>1000</v>
      </c>
      <c r="E103" s="50">
        <v>5.417465951780624E-07</v>
      </c>
      <c r="F103" s="50">
        <f t="shared" si="11"/>
        <v>-6.266203809495964</v>
      </c>
      <c r="G103" s="19">
        <f t="shared" si="12"/>
        <v>4.859847794564172</v>
      </c>
      <c r="H103" s="18">
        <f t="shared" si="19"/>
        <v>72418.21144100033</v>
      </c>
      <c r="I103" s="20">
        <f t="shared" si="20"/>
        <v>2.3063124662738956</v>
      </c>
      <c r="J103" s="21">
        <f t="shared" si="21"/>
        <v>1.3063124662738956</v>
      </c>
      <c r="K103" s="40"/>
      <c r="L103" s="59">
        <f t="shared" si="13"/>
        <v>72418211.44100033</v>
      </c>
    </row>
    <row r="104" spans="1:12" ht="12.75">
      <c r="A104" s="5">
        <v>31400</v>
      </c>
      <c r="B104" s="6">
        <f t="shared" si="18"/>
        <v>4.496929648073215</v>
      </c>
      <c r="C104" s="7">
        <v>80</v>
      </c>
      <c r="D104" s="6">
        <v>1000</v>
      </c>
      <c r="E104" s="48">
        <v>2.4589465491792927E-07</v>
      </c>
      <c r="F104" s="48">
        <f t="shared" si="11"/>
        <v>-6.609250911541389</v>
      </c>
      <c r="G104" s="7">
        <f t="shared" si="12"/>
        <v>4.555943558166736</v>
      </c>
      <c r="H104" s="6">
        <f t="shared" si="19"/>
        <v>35970.25844060549</v>
      </c>
      <c r="I104" s="8">
        <f t="shared" si="20"/>
        <v>1.145549631866417</v>
      </c>
      <c r="J104" s="9">
        <f t="shared" si="21"/>
        <v>0.1455496318664169</v>
      </c>
      <c r="K104" s="39">
        <f>STDEV(H104:H109)/AVERAGE(H104:H109)</f>
        <v>0.26291744298566416</v>
      </c>
      <c r="L104" s="59">
        <f t="shared" si="13"/>
        <v>35970258.44060549</v>
      </c>
    </row>
    <row r="105" spans="1:12" ht="12.75">
      <c r="A105" s="11">
        <v>31400</v>
      </c>
      <c r="B105" s="12">
        <f t="shared" si="18"/>
        <v>4.496929648073215</v>
      </c>
      <c r="C105" s="13">
        <v>80</v>
      </c>
      <c r="D105" s="12">
        <v>1000</v>
      </c>
      <c r="E105" s="49">
        <v>2.8897980285328385E-07</v>
      </c>
      <c r="F105" s="49">
        <f t="shared" si="11"/>
        <v>-6.539132509547561</v>
      </c>
      <c r="G105" s="13">
        <f t="shared" si="12"/>
        <v>4.618061206991885</v>
      </c>
      <c r="H105" s="12">
        <f t="shared" si="19"/>
        <v>41501.25280160423</v>
      </c>
      <c r="I105" s="14">
        <f t="shared" si="20"/>
        <v>1.3216959490956761</v>
      </c>
      <c r="J105" s="15">
        <f t="shared" si="21"/>
        <v>0.3216959490956761</v>
      </c>
      <c r="K105" s="40"/>
      <c r="L105" s="59">
        <f t="shared" si="13"/>
        <v>41501252.801604226</v>
      </c>
    </row>
    <row r="106" spans="1:12" ht="12.75">
      <c r="A106" s="11">
        <v>31400</v>
      </c>
      <c r="B106" s="12">
        <f t="shared" si="18"/>
        <v>4.496929648073215</v>
      </c>
      <c r="C106" s="13">
        <v>80</v>
      </c>
      <c r="D106" s="12">
        <v>1000</v>
      </c>
      <c r="E106" s="49">
        <v>2.2494177574479052E-07</v>
      </c>
      <c r="F106" s="49">
        <f t="shared" si="11"/>
        <v>-6.647929880755578</v>
      </c>
      <c r="G106" s="13">
        <f t="shared" si="12"/>
        <v>4.521677993660899</v>
      </c>
      <c r="H106" s="12">
        <f t="shared" si="19"/>
        <v>33241.299528357995</v>
      </c>
      <c r="I106" s="14">
        <f t="shared" si="20"/>
        <v>1.058640112368089</v>
      </c>
      <c r="J106" s="15">
        <f t="shared" si="21"/>
        <v>0.05864011236808908</v>
      </c>
      <c r="K106" s="40"/>
      <c r="L106" s="59">
        <f t="shared" si="13"/>
        <v>33241299.528357994</v>
      </c>
    </row>
    <row r="107" spans="1:12" ht="12.75">
      <c r="A107" s="11">
        <v>31400</v>
      </c>
      <c r="B107" s="12">
        <f t="shared" si="18"/>
        <v>4.496929648073215</v>
      </c>
      <c r="C107" s="13">
        <v>80</v>
      </c>
      <c r="D107" s="12">
        <v>1000</v>
      </c>
      <c r="E107" s="49">
        <v>4.357902130036949E-07</v>
      </c>
      <c r="F107" s="49">
        <f t="shared" si="11"/>
        <v>-6.360722527385352</v>
      </c>
      <c r="G107" s="13">
        <f t="shared" si="12"/>
        <v>4.776113990622473</v>
      </c>
      <c r="H107" s="12">
        <f t="shared" si="19"/>
        <v>59719.20128584381</v>
      </c>
      <c r="I107" s="14">
        <f t="shared" si="20"/>
        <v>1.901885391268911</v>
      </c>
      <c r="J107" s="15">
        <f t="shared" si="21"/>
        <v>0.9018853912689111</v>
      </c>
      <c r="K107" s="40"/>
      <c r="L107" s="59">
        <f t="shared" si="13"/>
        <v>59719201.28584381</v>
      </c>
    </row>
    <row r="108" spans="1:12" ht="12.75">
      <c r="A108" s="11">
        <v>31400</v>
      </c>
      <c r="B108" s="12">
        <f t="shared" si="18"/>
        <v>4.496929648073215</v>
      </c>
      <c r="C108" s="13">
        <v>80</v>
      </c>
      <c r="D108" s="12">
        <v>1000</v>
      </c>
      <c r="E108" s="49">
        <v>2.410189131911935E-07</v>
      </c>
      <c r="F108" s="49">
        <f t="shared" si="11"/>
        <v>-6.617948876212341</v>
      </c>
      <c r="G108" s="13">
        <f t="shared" si="12"/>
        <v>4.548238061470286</v>
      </c>
      <c r="H108" s="12">
        <f t="shared" si="19"/>
        <v>35337.68226167516</v>
      </c>
      <c r="I108" s="14">
        <f t="shared" si="20"/>
        <v>1.1254038936839224</v>
      </c>
      <c r="J108" s="15">
        <f t="shared" si="21"/>
        <v>0.12540389368392235</v>
      </c>
      <c r="K108" s="40"/>
      <c r="L108" s="59">
        <f t="shared" si="13"/>
        <v>35337682.26167516</v>
      </c>
    </row>
    <row r="109" spans="1:12" ht="12.75">
      <c r="A109" s="17">
        <v>31400</v>
      </c>
      <c r="B109" s="18">
        <f t="shared" si="18"/>
        <v>4.496929648073215</v>
      </c>
      <c r="C109" s="19">
        <v>80</v>
      </c>
      <c r="D109" s="18">
        <v>1000</v>
      </c>
      <c r="E109" s="50">
        <v>2.1364400341764517E-07</v>
      </c>
      <c r="F109" s="50">
        <f t="shared" si="11"/>
        <v>-6.670309292498904</v>
      </c>
      <c r="G109" s="19">
        <f t="shared" si="12"/>
        <v>4.501852150514791</v>
      </c>
      <c r="H109" s="18">
        <f t="shared" si="19"/>
        <v>31757.92732356757</v>
      </c>
      <c r="I109" s="20">
        <f t="shared" si="20"/>
        <v>1.0113989593492856</v>
      </c>
      <c r="J109" s="21">
        <f t="shared" si="21"/>
        <v>0.011398959349285587</v>
      </c>
      <c r="K109" s="40"/>
      <c r="L109" s="59">
        <f t="shared" si="13"/>
        <v>31757927.32356757</v>
      </c>
    </row>
    <row r="110" spans="1:12" ht="12.75">
      <c r="A110" s="5">
        <v>31400</v>
      </c>
      <c r="B110" s="6">
        <f t="shared" si="18"/>
        <v>4.496929648073215</v>
      </c>
      <c r="C110" s="7">
        <v>70</v>
      </c>
      <c r="D110" s="6">
        <v>1000</v>
      </c>
      <c r="E110" s="48">
        <v>3.7613819847712985E-07</v>
      </c>
      <c r="F110" s="48">
        <f t="shared" si="11"/>
        <v>-6.4246525598361925</v>
      </c>
      <c r="G110" s="7">
        <f t="shared" si="12"/>
        <v>4.7194785968850175</v>
      </c>
      <c r="H110" s="6">
        <f t="shared" si="19"/>
        <v>52417.77675844753</v>
      </c>
      <c r="I110" s="8">
        <f t="shared" si="20"/>
        <v>1.669355947721259</v>
      </c>
      <c r="J110" s="9">
        <f t="shared" si="21"/>
        <v>0.669355947721259</v>
      </c>
      <c r="K110" s="39">
        <f>STDEV(H110:H115)/AVERAGE(H110:H115)</f>
        <v>0.16140816941717775</v>
      </c>
      <c r="L110" s="59">
        <f t="shared" si="13"/>
        <v>52417776.75844753</v>
      </c>
    </row>
    <row r="111" spans="1:12" ht="12.75">
      <c r="A111" s="11">
        <v>31400</v>
      </c>
      <c r="B111" s="12">
        <f t="shared" si="18"/>
        <v>4.496929648073215</v>
      </c>
      <c r="C111" s="13">
        <v>70</v>
      </c>
      <c r="D111" s="12">
        <v>1000</v>
      </c>
      <c r="E111" s="49">
        <v>3.6807000678390666E-07</v>
      </c>
      <c r="F111" s="49">
        <f t="shared" si="11"/>
        <v>-6.434069570814553</v>
      </c>
      <c r="G111" s="13">
        <f t="shared" si="12"/>
        <v>4.711136099561878</v>
      </c>
      <c r="H111" s="12">
        <f t="shared" si="19"/>
        <v>51420.476824879726</v>
      </c>
      <c r="I111" s="14">
        <f t="shared" si="20"/>
        <v>1.6375948033401186</v>
      </c>
      <c r="J111" s="15">
        <f t="shared" si="21"/>
        <v>0.6375948033401186</v>
      </c>
      <c r="K111" s="40"/>
      <c r="L111" s="59">
        <f t="shared" si="13"/>
        <v>51420476.82487973</v>
      </c>
    </row>
    <row r="112" spans="1:12" ht="12.75">
      <c r="A112" s="11">
        <v>31400</v>
      </c>
      <c r="B112" s="12">
        <f t="shared" si="18"/>
        <v>4.496929648073215</v>
      </c>
      <c r="C112" s="13">
        <v>70</v>
      </c>
      <c r="D112" s="12">
        <v>1000</v>
      </c>
      <c r="E112" s="49">
        <v>5.632603885874749E-07</v>
      </c>
      <c r="F112" s="49">
        <f t="shared" si="11"/>
        <v>-6.249290789547126</v>
      </c>
      <c r="G112" s="13">
        <f t="shared" si="12"/>
        <v>4.874830980202759</v>
      </c>
      <c r="H112" s="12">
        <f t="shared" si="19"/>
        <v>74960.24204384118</v>
      </c>
      <c r="I112" s="14">
        <f t="shared" si="20"/>
        <v>2.3872688548994008</v>
      </c>
      <c r="J112" s="15">
        <f t="shared" si="21"/>
        <v>1.3872688548994008</v>
      </c>
      <c r="K112" s="40"/>
      <c r="L112" s="59">
        <f t="shared" si="13"/>
        <v>74960242.04384118</v>
      </c>
    </row>
    <row r="113" spans="1:12" ht="12.75">
      <c r="A113" s="11">
        <v>31400</v>
      </c>
      <c r="B113" s="12">
        <f t="shared" si="18"/>
        <v>4.496929648073215</v>
      </c>
      <c r="C113" s="13">
        <v>70</v>
      </c>
      <c r="D113" s="12">
        <v>1000</v>
      </c>
      <c r="E113" s="49">
        <v>4.571560994245155E-07</v>
      </c>
      <c r="F113" s="49">
        <f t="shared" si="11"/>
        <v>-6.339935481455008</v>
      </c>
      <c r="G113" s="13">
        <f t="shared" si="12"/>
        <v>4.794529162424692</v>
      </c>
      <c r="H113" s="12">
        <f t="shared" si="19"/>
        <v>62305.8983789919</v>
      </c>
      <c r="I113" s="14">
        <f t="shared" si="20"/>
        <v>1.9842642795857293</v>
      </c>
      <c r="J113" s="15">
        <f t="shared" si="21"/>
        <v>0.9842642795857293</v>
      </c>
      <c r="K113" s="40"/>
      <c r="L113" s="59">
        <f t="shared" si="13"/>
        <v>62305898.3789919</v>
      </c>
    </row>
    <row r="114" spans="1:12" ht="12.75">
      <c r="A114" s="11">
        <v>31400</v>
      </c>
      <c r="B114" s="12">
        <f t="shared" si="18"/>
        <v>4.496929648073215</v>
      </c>
      <c r="C114" s="13">
        <v>70</v>
      </c>
      <c r="D114" s="12">
        <v>1000</v>
      </c>
      <c r="E114" s="49">
        <v>5.44502493021362E-07</v>
      </c>
      <c r="F114" s="49">
        <f t="shared" si="11"/>
        <v>-6.264000127473051</v>
      </c>
      <c r="G114" s="13">
        <f t="shared" si="12"/>
        <v>4.861800028815511</v>
      </c>
      <c r="H114" s="12">
        <f t="shared" si="19"/>
        <v>72744.47749775657</v>
      </c>
      <c r="I114" s="14">
        <f t="shared" si="20"/>
        <v>2.3167031050240947</v>
      </c>
      <c r="J114" s="15">
        <f t="shared" si="21"/>
        <v>1.3167031050240947</v>
      </c>
      <c r="K114" s="40"/>
      <c r="L114" s="59">
        <f t="shared" si="13"/>
        <v>72744477.49775657</v>
      </c>
    </row>
    <row r="115" spans="1:12" ht="12.75">
      <c r="A115" s="17">
        <v>31400</v>
      </c>
      <c r="B115" s="18">
        <f t="shared" si="18"/>
        <v>4.496929648073215</v>
      </c>
      <c r="C115" s="19">
        <v>70</v>
      </c>
      <c r="D115" s="18">
        <v>1000</v>
      </c>
      <c r="E115" s="50">
        <v>5.259435912638119E-07</v>
      </c>
      <c r="F115" s="50">
        <f t="shared" si="11"/>
        <v>-6.279060832493687</v>
      </c>
      <c r="G115" s="19">
        <f t="shared" si="12"/>
        <v>4.848457802539257</v>
      </c>
      <c r="H115" s="18">
        <f t="shared" si="19"/>
        <v>70543.62982414193</v>
      </c>
      <c r="I115" s="20">
        <f t="shared" si="20"/>
        <v>2.2466124147815902</v>
      </c>
      <c r="J115" s="21">
        <f t="shared" si="21"/>
        <v>1.2466124147815902</v>
      </c>
      <c r="K115" s="40"/>
      <c r="L115" s="59">
        <f t="shared" si="13"/>
        <v>70543629.82414193</v>
      </c>
    </row>
    <row r="116" spans="1:12" ht="12.75">
      <c r="A116" s="5">
        <v>31400</v>
      </c>
      <c r="B116" s="6">
        <f t="shared" si="18"/>
        <v>4.496929648073215</v>
      </c>
      <c r="C116" s="7">
        <v>60</v>
      </c>
      <c r="D116" s="6">
        <v>1000</v>
      </c>
      <c r="E116" s="48">
        <v>3.9367864058130093E-07</v>
      </c>
      <c r="F116" s="48">
        <f t="shared" si="11"/>
        <v>-6.4048581476413675</v>
      </c>
      <c r="G116" s="7">
        <f t="shared" si="12"/>
        <v>4.737014397908073</v>
      </c>
      <c r="H116" s="6">
        <f t="shared" si="19"/>
        <v>54577.595457874406</v>
      </c>
      <c r="I116" s="8">
        <f t="shared" si="20"/>
        <v>1.7381399827348536</v>
      </c>
      <c r="J116" s="9">
        <f t="shared" si="21"/>
        <v>0.7381399827348536</v>
      </c>
      <c r="K116" s="39">
        <f>STDEV(H116:H121)/AVERAGE(H116:H121)</f>
        <v>0.15177608299086284</v>
      </c>
      <c r="L116" s="59">
        <f t="shared" si="13"/>
        <v>54577595.4578744</v>
      </c>
    </row>
    <row r="117" spans="1:12" ht="12.75">
      <c r="A117" s="11">
        <v>31400</v>
      </c>
      <c r="B117" s="12">
        <f t="shared" si="18"/>
        <v>4.496929648073215</v>
      </c>
      <c r="C117" s="13">
        <v>60</v>
      </c>
      <c r="D117" s="12">
        <v>1000</v>
      </c>
      <c r="E117" s="49">
        <v>6.253369956771566E-07</v>
      </c>
      <c r="F117" s="49">
        <f t="shared" si="11"/>
        <v>-6.203885877183457</v>
      </c>
      <c r="G117" s="13">
        <f t="shared" si="12"/>
        <v>4.915055034387441</v>
      </c>
      <c r="H117" s="12">
        <f t="shared" si="19"/>
        <v>82234.68522562145</v>
      </c>
      <c r="I117" s="14">
        <f t="shared" si="20"/>
        <v>2.61893901992425</v>
      </c>
      <c r="J117" s="15">
        <f t="shared" si="21"/>
        <v>1.61893901992425</v>
      </c>
      <c r="K117" s="40"/>
      <c r="L117" s="59">
        <f t="shared" si="13"/>
        <v>82234685.22562145</v>
      </c>
    </row>
    <row r="118" spans="1:12" ht="12.75">
      <c r="A118" s="11">
        <v>31400</v>
      </c>
      <c r="B118" s="12">
        <f t="shared" si="18"/>
        <v>4.496929648073215</v>
      </c>
      <c r="C118" s="13">
        <v>60</v>
      </c>
      <c r="D118" s="12">
        <v>1000</v>
      </c>
      <c r="E118" s="49">
        <v>6.347348980043809E-07</v>
      </c>
      <c r="F118" s="49">
        <f t="shared" si="11"/>
        <v>-6.197407623327634</v>
      </c>
      <c r="G118" s="13">
        <f t="shared" si="12"/>
        <v>4.920794096981189</v>
      </c>
      <c r="H118" s="12">
        <f t="shared" si="19"/>
        <v>83328.60223644726</v>
      </c>
      <c r="I118" s="14">
        <f t="shared" si="20"/>
        <v>2.6537771412881295</v>
      </c>
      <c r="J118" s="15">
        <f t="shared" si="21"/>
        <v>1.6537771412881295</v>
      </c>
      <c r="K118" s="40"/>
      <c r="L118" s="59">
        <f t="shared" si="13"/>
        <v>83328602.23644726</v>
      </c>
    </row>
    <row r="119" spans="1:12" ht="12.75">
      <c r="A119" s="11">
        <v>31400</v>
      </c>
      <c r="B119" s="12">
        <f t="shared" si="18"/>
        <v>4.496929648073215</v>
      </c>
      <c r="C119" s="13">
        <v>60</v>
      </c>
      <c r="D119" s="12">
        <v>1000</v>
      </c>
      <c r="E119" s="49">
        <v>6.645819607505031E-07</v>
      </c>
      <c r="F119" s="49">
        <f t="shared" si="11"/>
        <v>-6.177451451280058</v>
      </c>
      <c r="G119" s="13">
        <f t="shared" si="12"/>
        <v>4.938473200496051</v>
      </c>
      <c r="H119" s="12">
        <f t="shared" si="19"/>
        <v>86790.70187135592</v>
      </c>
      <c r="I119" s="14">
        <f t="shared" si="20"/>
        <v>2.7640350914444562</v>
      </c>
      <c r="J119" s="15">
        <f t="shared" si="21"/>
        <v>1.7640350914444562</v>
      </c>
      <c r="K119" s="40"/>
      <c r="L119" s="59">
        <f t="shared" si="13"/>
        <v>86790701.87135592</v>
      </c>
    </row>
    <row r="120" spans="1:12" ht="12.75">
      <c r="A120" s="11">
        <v>31400</v>
      </c>
      <c r="B120" s="12">
        <f t="shared" si="18"/>
        <v>4.496929648073215</v>
      </c>
      <c r="C120" s="13">
        <v>60</v>
      </c>
      <c r="D120" s="12">
        <v>1000</v>
      </c>
      <c r="E120" s="49">
        <v>5.749556496643737E-07</v>
      </c>
      <c r="F120" s="49">
        <f t="shared" si="11"/>
        <v>-6.240365654177997</v>
      </c>
      <c r="G120" s="13">
        <f t="shared" si="12"/>
        <v>4.882737726631825</v>
      </c>
      <c r="H120" s="12">
        <f t="shared" si="19"/>
        <v>76337.4637252444</v>
      </c>
      <c r="I120" s="14">
        <f t="shared" si="20"/>
        <v>2.431129418001414</v>
      </c>
      <c r="J120" s="15">
        <f t="shared" si="21"/>
        <v>1.4311294180014138</v>
      </c>
      <c r="K120" s="40"/>
      <c r="L120" s="59">
        <f t="shared" si="13"/>
        <v>76337463.72524439</v>
      </c>
    </row>
    <row r="121" spans="1:12" ht="12.75">
      <c r="A121" s="17">
        <v>31400</v>
      </c>
      <c r="B121" s="18">
        <f t="shared" si="18"/>
        <v>4.496929648073215</v>
      </c>
      <c r="C121" s="19">
        <v>60</v>
      </c>
      <c r="D121" s="18">
        <v>1000</v>
      </c>
      <c r="E121" s="50">
        <v>5.584979031666926E-07</v>
      </c>
      <c r="F121" s="50">
        <f t="shared" si="11"/>
        <v>-6.252978453067342</v>
      </c>
      <c r="G121" s="19">
        <f t="shared" si="12"/>
        <v>4.871564091896403</v>
      </c>
      <c r="H121" s="18">
        <f t="shared" si="19"/>
        <v>74398.48498921981</v>
      </c>
      <c r="I121" s="20">
        <f t="shared" si="20"/>
        <v>2.3693785028413954</v>
      </c>
      <c r="J121" s="21">
        <f t="shared" si="21"/>
        <v>1.3693785028413954</v>
      </c>
      <c r="K121" s="40"/>
      <c r="L121" s="59">
        <f t="shared" si="13"/>
        <v>74398484.98921981</v>
      </c>
    </row>
    <row r="122" spans="1:12" ht="12.75">
      <c r="A122" s="5">
        <v>3140</v>
      </c>
      <c r="B122" s="6">
        <f t="shared" si="18"/>
        <v>3.496929648073215</v>
      </c>
      <c r="C122" s="7">
        <v>100</v>
      </c>
      <c r="D122" s="6">
        <v>10000</v>
      </c>
      <c r="E122" s="48">
        <v>6.212974979128749E-08</v>
      </c>
      <c r="F122" s="48">
        <f t="shared" si="11"/>
        <v>-7.206700395372592</v>
      </c>
      <c r="G122" s="7">
        <f t="shared" si="12"/>
        <v>4.026665135212091</v>
      </c>
      <c r="H122" s="6">
        <f t="shared" si="19"/>
        <v>10633.228220305224</v>
      </c>
      <c r="I122" s="8">
        <f t="shared" si="20"/>
        <v>3.386378414109944</v>
      </c>
      <c r="J122" s="9">
        <f t="shared" si="21"/>
        <v>2.386378414109944</v>
      </c>
      <c r="K122" s="39">
        <f>STDEV(H122:H127)/AVERAGE(H122:H127)</f>
        <v>0.7309096754701846</v>
      </c>
      <c r="L122" s="59">
        <f t="shared" si="13"/>
        <v>106332282.20305224</v>
      </c>
    </row>
    <row r="123" spans="1:12" ht="12.75">
      <c r="A123" s="11">
        <v>3140</v>
      </c>
      <c r="B123" s="12">
        <f t="shared" si="18"/>
        <v>3.496929648073215</v>
      </c>
      <c r="C123" s="13">
        <v>100</v>
      </c>
      <c r="D123" s="12">
        <v>10000</v>
      </c>
      <c r="E123" s="49">
        <v>1.369579859788259E-08</v>
      </c>
      <c r="F123" s="49">
        <f t="shared" si="11"/>
        <v>-7.863412639091525</v>
      </c>
      <c r="G123" s="13">
        <f t="shared" si="12"/>
        <v>3.4448860390755454</v>
      </c>
      <c r="H123" s="12">
        <f t="shared" si="19"/>
        <v>2785.390173180904</v>
      </c>
      <c r="I123" s="14">
        <f t="shared" si="20"/>
        <v>0.8870669341340459</v>
      </c>
      <c r="J123" s="15">
        <f t="shared" si="21"/>
        <v>-0.11293306586595409</v>
      </c>
      <c r="K123" s="40"/>
      <c r="L123" s="59">
        <f t="shared" si="13"/>
        <v>27853901.731809042</v>
      </c>
    </row>
    <row r="124" spans="1:12" ht="12.75">
      <c r="A124" s="11">
        <v>3140</v>
      </c>
      <c r="B124" s="12">
        <f t="shared" si="18"/>
        <v>3.496929648073215</v>
      </c>
      <c r="C124" s="13">
        <v>100</v>
      </c>
      <c r="D124" s="12">
        <v>10000</v>
      </c>
      <c r="E124" s="49">
        <v>3.334744613317914E-09</v>
      </c>
      <c r="F124" s="49">
        <f t="shared" si="11"/>
        <v>-8.476937420300276</v>
      </c>
      <c r="G124" s="13">
        <f t="shared" si="12"/>
        <v>2.9013665659990475</v>
      </c>
      <c r="H124" s="12">
        <f t="shared" si="19"/>
        <v>796.8316319228185</v>
      </c>
      <c r="I124" s="14">
        <f t="shared" si="20"/>
        <v>0.2537680356442097</v>
      </c>
      <c r="J124" s="15">
        <f t="shared" si="21"/>
        <v>-0.7462319643557903</v>
      </c>
      <c r="K124" s="40"/>
      <c r="L124" s="59">
        <f t="shared" si="13"/>
        <v>7968316.319228184</v>
      </c>
    </row>
    <row r="125" spans="1:12" ht="12.75">
      <c r="A125" s="11">
        <v>3140</v>
      </c>
      <c r="B125" s="12">
        <f t="shared" si="18"/>
        <v>3.496929648073215</v>
      </c>
      <c r="C125" s="13">
        <v>100</v>
      </c>
      <c r="D125" s="12">
        <v>10000</v>
      </c>
      <c r="E125" s="49">
        <v>6.012020145714265E-08</v>
      </c>
      <c r="F125" s="49">
        <f t="shared" si="11"/>
        <v>-7.220979572802714</v>
      </c>
      <c r="G125" s="13">
        <f t="shared" si="12"/>
        <v>4.014015261514251</v>
      </c>
      <c r="H125" s="12">
        <f t="shared" si="19"/>
        <v>10327.976986007237</v>
      </c>
      <c r="I125" s="14">
        <f t="shared" si="20"/>
        <v>3.289164645225235</v>
      </c>
      <c r="J125" s="15">
        <f t="shared" si="21"/>
        <v>2.289164645225235</v>
      </c>
      <c r="K125" s="40"/>
      <c r="L125" s="59">
        <f t="shared" si="13"/>
        <v>103279769.86007237</v>
      </c>
    </row>
    <row r="126" spans="1:12" ht="12.75">
      <c r="A126" s="11">
        <v>3140</v>
      </c>
      <c r="B126" s="12">
        <f t="shared" si="18"/>
        <v>3.496929648073215</v>
      </c>
      <c r="C126" s="13">
        <v>100</v>
      </c>
      <c r="D126" s="12">
        <v>10000</v>
      </c>
      <c r="E126" s="49">
        <v>9.874279532312949E-08</v>
      </c>
      <c r="F126" s="49">
        <f t="shared" si="11"/>
        <v>-7.005494582441315</v>
      </c>
      <c r="G126" s="13">
        <f t="shared" si="12"/>
        <v>4.204912666157588</v>
      </c>
      <c r="H126" s="12">
        <f t="shared" si="19"/>
        <v>16029.230207112476</v>
      </c>
      <c r="I126" s="14">
        <f t="shared" si="20"/>
        <v>5.1048503844307245</v>
      </c>
      <c r="J126" s="15">
        <f t="shared" si="21"/>
        <v>4.1048503844307245</v>
      </c>
      <c r="K126" s="40"/>
      <c r="L126" s="59">
        <f t="shared" si="13"/>
        <v>160292302.07112476</v>
      </c>
    </row>
    <row r="127" spans="1:12" ht="12.75">
      <c r="A127" s="17">
        <v>3140</v>
      </c>
      <c r="B127" s="18">
        <f t="shared" si="18"/>
        <v>3.496929648073215</v>
      </c>
      <c r="C127" s="19">
        <v>100</v>
      </c>
      <c r="D127" s="18">
        <v>10000</v>
      </c>
      <c r="E127" s="50">
        <v>1.258880670214284E-07</v>
      </c>
      <c r="F127" s="50">
        <f t="shared" si="11"/>
        <v>-6.9000154348830876</v>
      </c>
      <c r="G127" s="19">
        <f t="shared" si="12"/>
        <v>4.298356276680469</v>
      </c>
      <c r="H127" s="18">
        <f t="shared" si="19"/>
        <v>19877.248934572002</v>
      </c>
      <c r="I127" s="20">
        <f t="shared" si="20"/>
        <v>6.330334055596179</v>
      </c>
      <c r="J127" s="21">
        <f t="shared" si="21"/>
        <v>5.330334055596179</v>
      </c>
      <c r="K127" s="40"/>
      <c r="L127" s="59">
        <f t="shared" si="13"/>
        <v>198772489.34572002</v>
      </c>
    </row>
    <row r="128" spans="1:12" ht="12.75">
      <c r="A128" s="5">
        <v>3140</v>
      </c>
      <c r="B128" s="6">
        <f t="shared" si="18"/>
        <v>3.496929648073215</v>
      </c>
      <c r="C128" s="7">
        <v>90</v>
      </c>
      <c r="D128" s="6">
        <v>10000</v>
      </c>
      <c r="E128" s="48">
        <v>2.3980073639631286E-08</v>
      </c>
      <c r="F128" s="48">
        <f t="shared" si="11"/>
        <v>-7.620149487574267</v>
      </c>
      <c r="G128" s="7">
        <f t="shared" si="12"/>
        <v>3.6603920202212383</v>
      </c>
      <c r="H128" s="6">
        <f t="shared" si="19"/>
        <v>4575.0097107505</v>
      </c>
      <c r="I128" s="8">
        <f t="shared" si="20"/>
        <v>1.457009462022452</v>
      </c>
      <c r="J128" s="9">
        <f t="shared" si="21"/>
        <v>0.4570094620224521</v>
      </c>
      <c r="K128" s="39">
        <f>STDEV(H128:H133)/AVERAGE(H128:H133)</f>
        <v>0.8293662019293425</v>
      </c>
      <c r="L128" s="59">
        <f t="shared" si="13"/>
        <v>45750097.107505</v>
      </c>
    </row>
    <row r="129" spans="1:12" ht="12.75">
      <c r="A129" s="11">
        <v>3140</v>
      </c>
      <c r="B129" s="12">
        <f t="shared" si="18"/>
        <v>3.496929648073215</v>
      </c>
      <c r="C129" s="13">
        <v>90</v>
      </c>
      <c r="D129" s="12">
        <v>10000</v>
      </c>
      <c r="E129" s="49">
        <v>9.161027009356014E-09</v>
      </c>
      <c r="F129" s="49">
        <f t="shared" si="11"/>
        <v>-8.038055836431042</v>
      </c>
      <c r="G129" s="13">
        <f t="shared" si="12"/>
        <v>3.2901702370384114</v>
      </c>
      <c r="H129" s="12">
        <f t="shared" si="19"/>
        <v>1950.609059932713</v>
      </c>
      <c r="I129" s="14">
        <f t="shared" si="20"/>
        <v>0.6212130764116921</v>
      </c>
      <c r="J129" s="15">
        <f t="shared" si="21"/>
        <v>-0.3787869235883079</v>
      </c>
      <c r="K129" s="40"/>
      <c r="L129" s="59">
        <f t="shared" si="13"/>
        <v>19506090.599327132</v>
      </c>
    </row>
    <row r="130" spans="1:12" ht="12.75">
      <c r="A130" s="11">
        <v>3140</v>
      </c>
      <c r="B130" s="12">
        <f t="shared" si="18"/>
        <v>3.496929648073215</v>
      </c>
      <c r="C130" s="13">
        <v>90</v>
      </c>
      <c r="D130" s="12">
        <v>10000</v>
      </c>
      <c r="E130" s="49">
        <v>1.208813843122025E-09</v>
      </c>
      <c r="F130" s="49">
        <f t="shared" si="11"/>
        <v>-8.917640575177069</v>
      </c>
      <c r="G130" s="13">
        <f t="shared" si="12"/>
        <v>2.510949171529883</v>
      </c>
      <c r="H130" s="12">
        <f t="shared" si="19"/>
        <v>324.301659874511</v>
      </c>
      <c r="I130" s="14">
        <f t="shared" si="20"/>
        <v>0.1032807833995258</v>
      </c>
      <c r="J130" s="15">
        <f t="shared" si="21"/>
        <v>-0.8967192166004742</v>
      </c>
      <c r="K130" s="40"/>
      <c r="L130" s="59">
        <f t="shared" si="13"/>
        <v>3243016.59874511</v>
      </c>
    </row>
    <row r="131" spans="1:12" ht="12.75">
      <c r="A131" s="11">
        <v>3140</v>
      </c>
      <c r="B131" s="12">
        <f t="shared" si="18"/>
        <v>3.496929648073215</v>
      </c>
      <c r="C131" s="13">
        <v>90</v>
      </c>
      <c r="D131" s="12">
        <v>10000</v>
      </c>
      <c r="E131" s="49">
        <v>3.898635937824449E-08</v>
      </c>
      <c r="F131" s="49">
        <f aca="true" t="shared" si="22" ref="F131:F194">LOG10(E131)</f>
        <v>-7.409087318178519</v>
      </c>
      <c r="G131" s="13">
        <f aca="true" t="shared" si="23" ref="G131:G194">(F131+11.752)/1.1288</f>
        <v>3.847371263130299</v>
      </c>
      <c r="H131" s="12">
        <f t="shared" si="19"/>
        <v>7036.736087407662</v>
      </c>
      <c r="I131" s="14">
        <f t="shared" si="20"/>
        <v>2.2409987539514846</v>
      </c>
      <c r="J131" s="15">
        <f t="shared" si="21"/>
        <v>1.2409987539514846</v>
      </c>
      <c r="K131" s="40"/>
      <c r="L131" s="59">
        <f aca="true" t="shared" si="24" ref="L131:L194">H131*D131</f>
        <v>70367360.87407662</v>
      </c>
    </row>
    <row r="132" spans="1:12" ht="12.75">
      <c r="A132" s="11">
        <v>3140</v>
      </c>
      <c r="B132" s="12">
        <f t="shared" si="18"/>
        <v>3.496929648073215</v>
      </c>
      <c r="C132" s="13">
        <v>90</v>
      </c>
      <c r="D132" s="12">
        <v>10000</v>
      </c>
      <c r="E132" s="49">
        <v>1.9381598021512885E-08</v>
      </c>
      <c r="F132" s="49">
        <f t="shared" si="22"/>
        <v>-7.712610418032755</v>
      </c>
      <c r="G132" s="13">
        <f t="shared" si="23"/>
        <v>3.5784812030184674</v>
      </c>
      <c r="H132" s="12">
        <f t="shared" si="19"/>
        <v>3788.621356154196</v>
      </c>
      <c r="I132" s="14">
        <f t="shared" si="20"/>
        <v>1.2065673108771324</v>
      </c>
      <c r="J132" s="15">
        <f t="shared" si="21"/>
        <v>0.20656731087713243</v>
      </c>
      <c r="K132" s="40"/>
      <c r="L132" s="59">
        <f t="shared" si="24"/>
        <v>37886213.56154196</v>
      </c>
    </row>
    <row r="133" spans="1:12" ht="12.75">
      <c r="A133" s="17">
        <v>3140</v>
      </c>
      <c r="B133" s="18">
        <f aca="true" t="shared" si="25" ref="B133:B163">LOG10(A133)</f>
        <v>3.496929648073215</v>
      </c>
      <c r="C133" s="19">
        <v>90</v>
      </c>
      <c r="D133" s="18">
        <v>10000</v>
      </c>
      <c r="E133" s="50">
        <v>3.263158292281383E-09</v>
      </c>
      <c r="F133" s="50">
        <f t="shared" si="22"/>
        <v>-8.486361858545278</v>
      </c>
      <c r="G133" s="19">
        <f t="shared" si="23"/>
        <v>2.893017488886182</v>
      </c>
      <c r="H133" s="18">
        <f aca="true" t="shared" si="26" ref="H133:H163">10^G133</f>
        <v>781.6592810991393</v>
      </c>
      <c r="I133" s="20">
        <f aca="true" t="shared" si="27" ref="I133:I163">H133/A133</f>
        <v>0.2489360767831654</v>
      </c>
      <c r="J133" s="21">
        <f aca="true" t="shared" si="28" ref="J133:J163">I133-1</f>
        <v>-0.7510639232168346</v>
      </c>
      <c r="K133" s="40"/>
      <c r="L133" s="59">
        <f t="shared" si="24"/>
        <v>7816592.810991393</v>
      </c>
    </row>
    <row r="134" spans="1:12" ht="12.75">
      <c r="A134" s="5">
        <v>3140</v>
      </c>
      <c r="B134" s="6">
        <f t="shared" si="25"/>
        <v>3.496929648073215</v>
      </c>
      <c r="C134" s="7">
        <v>80</v>
      </c>
      <c r="D134" s="6">
        <v>10000</v>
      </c>
      <c r="E134" s="48">
        <v>2.094296341727891E-08</v>
      </c>
      <c r="F134" s="48">
        <f t="shared" si="22"/>
        <v>-7.6789618658896055</v>
      </c>
      <c r="G134" s="7">
        <f t="shared" si="23"/>
        <v>3.608290338510272</v>
      </c>
      <c r="H134" s="6">
        <f t="shared" si="26"/>
        <v>4057.797203524444</v>
      </c>
      <c r="I134" s="8">
        <f t="shared" si="27"/>
        <v>1.2922921030332624</v>
      </c>
      <c r="J134" s="9">
        <f t="shared" si="28"/>
        <v>0.29229210303326236</v>
      </c>
      <c r="K134" s="39">
        <f>STDEV(H134:H139)/AVERAGE(H134:H139)</f>
        <v>0.20140480012071688</v>
      </c>
      <c r="L134" s="59">
        <f t="shared" si="24"/>
        <v>40577972.035244435</v>
      </c>
    </row>
    <row r="135" spans="1:12" ht="12.75">
      <c r="A135" s="11">
        <v>3140</v>
      </c>
      <c r="B135" s="12">
        <f t="shared" si="25"/>
        <v>3.496929648073215</v>
      </c>
      <c r="C135" s="13">
        <v>80</v>
      </c>
      <c r="D135" s="12">
        <v>10000</v>
      </c>
      <c r="E135" s="49">
        <v>3.2231673824763894E-08</v>
      </c>
      <c r="F135" s="49">
        <f t="shared" si="22"/>
        <v>-7.491717140532248</v>
      </c>
      <c r="G135" s="13">
        <f t="shared" si="23"/>
        <v>3.7741697904569036</v>
      </c>
      <c r="H135" s="12">
        <f t="shared" si="26"/>
        <v>5945.245467040836</v>
      </c>
      <c r="I135" s="14">
        <f t="shared" si="27"/>
        <v>1.8933902761276549</v>
      </c>
      <c r="J135" s="15">
        <f t="shared" si="28"/>
        <v>0.8933902761276549</v>
      </c>
      <c r="K135" s="40"/>
      <c r="L135" s="59">
        <f t="shared" si="24"/>
        <v>59452454.67040836</v>
      </c>
    </row>
    <row r="136" spans="1:12" ht="12.75">
      <c r="A136" s="11">
        <v>3140</v>
      </c>
      <c r="B136" s="12">
        <f t="shared" si="25"/>
        <v>3.496929648073215</v>
      </c>
      <c r="C136" s="13">
        <v>80</v>
      </c>
      <c r="D136" s="12">
        <v>10000</v>
      </c>
      <c r="E136" s="49">
        <v>2.3788877772464037E-08</v>
      </c>
      <c r="F136" s="49">
        <f t="shared" si="22"/>
        <v>-7.623626045088502</v>
      </c>
      <c r="G136" s="13">
        <f t="shared" si="23"/>
        <v>3.657312149992469</v>
      </c>
      <c r="H136" s="12">
        <f t="shared" si="26"/>
        <v>4542.680053406811</v>
      </c>
      <c r="I136" s="14">
        <f t="shared" si="27"/>
        <v>1.4467133928047167</v>
      </c>
      <c r="J136" s="15">
        <f t="shared" si="28"/>
        <v>0.44671339280471667</v>
      </c>
      <c r="K136" s="40"/>
      <c r="L136" s="59">
        <f t="shared" si="24"/>
        <v>45426800.53406811</v>
      </c>
    </row>
    <row r="137" spans="1:12" ht="12.75">
      <c r="A137" s="11">
        <v>3140</v>
      </c>
      <c r="B137" s="12">
        <f t="shared" si="25"/>
        <v>3.496929648073215</v>
      </c>
      <c r="C137" s="13">
        <v>80</v>
      </c>
      <c r="D137" s="12">
        <v>10000</v>
      </c>
      <c r="E137" s="49">
        <v>2.0435222986617266E-08</v>
      </c>
      <c r="F137" s="49">
        <f t="shared" si="22"/>
        <v>-7.68962061895904</v>
      </c>
      <c r="G137" s="13">
        <f t="shared" si="23"/>
        <v>3.598847786180865</v>
      </c>
      <c r="H137" s="12">
        <f t="shared" si="26"/>
        <v>3970.5236407427074</v>
      </c>
      <c r="I137" s="14">
        <f t="shared" si="27"/>
        <v>1.264497974758824</v>
      </c>
      <c r="J137" s="15">
        <f t="shared" si="28"/>
        <v>0.2644979747588241</v>
      </c>
      <c r="K137" s="40"/>
      <c r="L137" s="59">
        <f t="shared" si="24"/>
        <v>39705236.40742707</v>
      </c>
    </row>
    <row r="138" spans="1:12" ht="12.75">
      <c r="A138" s="11">
        <v>3140</v>
      </c>
      <c r="B138" s="12">
        <f t="shared" si="25"/>
        <v>3.496929648073215</v>
      </c>
      <c r="C138" s="13">
        <v>80</v>
      </c>
      <c r="D138" s="12">
        <v>10000</v>
      </c>
      <c r="E138" s="49">
        <v>2.0290608730919967E-08</v>
      </c>
      <c r="F138" s="49">
        <f t="shared" si="22"/>
        <v>-7.692704923665823</v>
      </c>
      <c r="G138" s="13">
        <f t="shared" si="23"/>
        <v>3.5961154113520353</v>
      </c>
      <c r="H138" s="12">
        <f t="shared" si="26"/>
        <v>3945.621408470668</v>
      </c>
      <c r="I138" s="14">
        <f t="shared" si="27"/>
        <v>1.2565673275384293</v>
      </c>
      <c r="J138" s="15">
        <f t="shared" si="28"/>
        <v>0.25656732753842926</v>
      </c>
      <c r="K138" s="40"/>
      <c r="L138" s="59">
        <f t="shared" si="24"/>
        <v>39456214.08470668</v>
      </c>
    </row>
    <row r="139" spans="1:12" ht="12.75">
      <c r="A139" s="17">
        <v>3140</v>
      </c>
      <c r="B139" s="18">
        <f t="shared" si="25"/>
        <v>3.496929648073215</v>
      </c>
      <c r="C139" s="19">
        <v>80</v>
      </c>
      <c r="D139" s="18">
        <v>10000</v>
      </c>
      <c r="E139" s="50">
        <v>1.7427115649323382E-08</v>
      </c>
      <c r="F139" s="50">
        <f t="shared" si="22"/>
        <v>-7.758774486742002</v>
      </c>
      <c r="G139" s="19">
        <f t="shared" si="23"/>
        <v>3.5375846148635706</v>
      </c>
      <c r="H139" s="18">
        <f t="shared" si="26"/>
        <v>3448.137811060692</v>
      </c>
      <c r="I139" s="20">
        <f t="shared" si="27"/>
        <v>1.098133060847354</v>
      </c>
      <c r="J139" s="21">
        <f t="shared" si="28"/>
        <v>0.09813306084735407</v>
      </c>
      <c r="K139" s="40"/>
      <c r="L139" s="59">
        <f t="shared" si="24"/>
        <v>34481378.11060692</v>
      </c>
    </row>
    <row r="140" spans="1:12" ht="12.75">
      <c r="A140" s="5">
        <v>3140</v>
      </c>
      <c r="B140" s="6">
        <f t="shared" si="25"/>
        <v>3.496929648073215</v>
      </c>
      <c r="C140" s="7">
        <v>70</v>
      </c>
      <c r="D140" s="6">
        <v>10000</v>
      </c>
      <c r="E140" s="48">
        <v>4.476261652479242E-08</v>
      </c>
      <c r="F140" s="48">
        <f t="shared" si="22"/>
        <v>-7.349084535435311</v>
      </c>
      <c r="G140" s="7">
        <f t="shared" si="23"/>
        <v>3.9005275199899803</v>
      </c>
      <c r="H140" s="6">
        <f t="shared" si="26"/>
        <v>7952.936594044298</v>
      </c>
      <c r="I140" s="8">
        <f t="shared" si="27"/>
        <v>2.5327823547911774</v>
      </c>
      <c r="J140" s="9">
        <f t="shared" si="28"/>
        <v>1.5327823547911774</v>
      </c>
      <c r="K140" s="39">
        <f>STDEV(H140:H145)/AVERAGE(H140:H145)</f>
        <v>0.3489765927066892</v>
      </c>
      <c r="L140" s="59">
        <f t="shared" si="24"/>
        <v>79529365.94044298</v>
      </c>
    </row>
    <row r="141" spans="1:12" ht="12.75">
      <c r="A141" s="11">
        <v>3140</v>
      </c>
      <c r="B141" s="12">
        <f t="shared" si="25"/>
        <v>3.496929648073215</v>
      </c>
      <c r="C141" s="13">
        <v>70</v>
      </c>
      <c r="D141" s="12">
        <v>10000</v>
      </c>
      <c r="E141" s="49">
        <v>4.1299855823203676E-08</v>
      </c>
      <c r="F141" s="49">
        <f t="shared" si="22"/>
        <v>-7.38405146445247</v>
      </c>
      <c r="G141" s="13">
        <f t="shared" si="23"/>
        <v>3.8695504390038367</v>
      </c>
      <c r="H141" s="12">
        <f t="shared" si="26"/>
        <v>7405.432692247891</v>
      </c>
      <c r="I141" s="14">
        <f t="shared" si="27"/>
        <v>2.3584180548560165</v>
      </c>
      <c r="J141" s="15">
        <f t="shared" si="28"/>
        <v>1.3584180548560165</v>
      </c>
      <c r="K141" s="40"/>
      <c r="L141" s="59">
        <f t="shared" si="24"/>
        <v>74054326.92247891</v>
      </c>
    </row>
    <row r="142" spans="1:12" ht="12.75">
      <c r="A142" s="11">
        <v>3140</v>
      </c>
      <c r="B142" s="12">
        <f t="shared" si="25"/>
        <v>3.496929648073215</v>
      </c>
      <c r="C142" s="13">
        <v>70</v>
      </c>
      <c r="D142" s="12">
        <v>10000</v>
      </c>
      <c r="E142" s="49">
        <v>3.8424663846908066E-08</v>
      </c>
      <c r="F142" s="49">
        <f t="shared" si="22"/>
        <v>-7.415389923179459</v>
      </c>
      <c r="G142" s="13">
        <f t="shared" si="23"/>
        <v>3.841787807247113</v>
      </c>
      <c r="H142" s="12">
        <f t="shared" si="26"/>
        <v>6946.848173033155</v>
      </c>
      <c r="I142" s="14">
        <f t="shared" si="27"/>
        <v>2.2123720296283933</v>
      </c>
      <c r="J142" s="15">
        <f t="shared" si="28"/>
        <v>1.2123720296283933</v>
      </c>
      <c r="K142" s="40"/>
      <c r="L142" s="59">
        <f t="shared" si="24"/>
        <v>69468481.73033156</v>
      </c>
    </row>
    <row r="143" spans="1:12" ht="12.75">
      <c r="A143" s="11">
        <v>3140</v>
      </c>
      <c r="B143" s="12">
        <f t="shared" si="25"/>
        <v>3.496929648073215</v>
      </c>
      <c r="C143" s="13">
        <v>70</v>
      </c>
      <c r="D143" s="12">
        <v>10000</v>
      </c>
      <c r="E143" s="49">
        <v>2.1903160250686646E-08</v>
      </c>
      <c r="F143" s="49">
        <f t="shared" si="22"/>
        <v>-7.659493219387405</v>
      </c>
      <c r="G143" s="13">
        <f t="shared" si="23"/>
        <v>3.625537544837523</v>
      </c>
      <c r="H143" s="12">
        <f t="shared" si="26"/>
        <v>4222.187783641644</v>
      </c>
      <c r="I143" s="14">
        <f t="shared" si="27"/>
        <v>1.3446457909686764</v>
      </c>
      <c r="J143" s="15">
        <f t="shared" si="28"/>
        <v>0.3446457909686764</v>
      </c>
      <c r="K143" s="40"/>
      <c r="L143" s="59">
        <f t="shared" si="24"/>
        <v>42221877.836416446</v>
      </c>
    </row>
    <row r="144" spans="1:12" ht="12.75">
      <c r="A144" s="11">
        <v>3140</v>
      </c>
      <c r="B144" s="12">
        <f t="shared" si="25"/>
        <v>3.496929648073215</v>
      </c>
      <c r="C144" s="13">
        <v>70</v>
      </c>
      <c r="D144" s="12">
        <v>10000</v>
      </c>
      <c r="E144" s="49">
        <v>1.9782279328980785E-08</v>
      </c>
      <c r="F144" s="49">
        <f t="shared" si="22"/>
        <v>-7.703723670121645</v>
      </c>
      <c r="G144" s="13">
        <f t="shared" si="23"/>
        <v>3.586353942131782</v>
      </c>
      <c r="H144" s="12">
        <f t="shared" si="26"/>
        <v>3857.9264359229455</v>
      </c>
      <c r="I144" s="14">
        <f t="shared" si="27"/>
        <v>1.2286389923321483</v>
      </c>
      <c r="J144" s="15">
        <f t="shared" si="28"/>
        <v>0.22863899233214835</v>
      </c>
      <c r="K144" s="40"/>
      <c r="L144" s="59">
        <f t="shared" si="24"/>
        <v>38579264.35922945</v>
      </c>
    </row>
    <row r="145" spans="1:12" ht="12.75">
      <c r="A145" s="17">
        <v>3140</v>
      </c>
      <c r="B145" s="18">
        <f t="shared" si="25"/>
        <v>3.496929648073215</v>
      </c>
      <c r="C145" s="19">
        <v>70</v>
      </c>
      <c r="D145" s="18">
        <v>10000</v>
      </c>
      <c r="E145" s="50">
        <v>1.8276369389147737E-08</v>
      </c>
      <c r="F145" s="50">
        <f t="shared" si="22"/>
        <v>-7.738110072872442</v>
      </c>
      <c r="G145" s="19">
        <f t="shared" si="23"/>
        <v>3.5558911473490062</v>
      </c>
      <c r="H145" s="18">
        <f t="shared" si="26"/>
        <v>3596.591779851409</v>
      </c>
      <c r="I145" s="20">
        <f t="shared" si="27"/>
        <v>1.1454113948571365</v>
      </c>
      <c r="J145" s="21">
        <f t="shared" si="28"/>
        <v>0.1454113948571365</v>
      </c>
      <c r="K145" s="40"/>
      <c r="L145" s="59">
        <f t="shared" si="24"/>
        <v>35965917.79851409</v>
      </c>
    </row>
    <row r="146" spans="1:12" ht="12.75">
      <c r="A146" s="5">
        <v>3140</v>
      </c>
      <c r="B146" s="6">
        <f t="shared" si="25"/>
        <v>3.496929648073215</v>
      </c>
      <c r="C146" s="7">
        <v>60</v>
      </c>
      <c r="D146" s="6">
        <v>10000</v>
      </c>
      <c r="E146" s="48">
        <v>8.885908984830762E-08</v>
      </c>
      <c r="F146" s="48">
        <f t="shared" si="22"/>
        <v>-7.051298139394518</v>
      </c>
      <c r="G146" s="7">
        <f t="shared" si="23"/>
        <v>4.164335454115417</v>
      </c>
      <c r="H146" s="6">
        <f t="shared" si="26"/>
        <v>14599.415006894356</v>
      </c>
      <c r="I146" s="8">
        <f t="shared" si="27"/>
        <v>4.649495225125591</v>
      </c>
      <c r="J146" s="9">
        <f t="shared" si="28"/>
        <v>3.649495225125591</v>
      </c>
      <c r="K146" s="39">
        <f>STDEV(H146:H151)/AVERAGE(H146:H151)</f>
        <v>0.7284784130917458</v>
      </c>
      <c r="L146" s="59">
        <f t="shared" si="24"/>
        <v>145994150.06894356</v>
      </c>
    </row>
    <row r="147" spans="1:12" ht="12.75">
      <c r="A147" s="11">
        <v>3140</v>
      </c>
      <c r="B147" s="12">
        <f t="shared" si="25"/>
        <v>3.496929648073215</v>
      </c>
      <c r="C147" s="13">
        <v>60</v>
      </c>
      <c r="D147" s="12">
        <v>10000</v>
      </c>
      <c r="E147" s="49">
        <v>6.737848540343841E-08</v>
      </c>
      <c r="F147" s="49">
        <f t="shared" si="22"/>
        <v>-7.171478755722397</v>
      </c>
      <c r="G147" s="13">
        <f t="shared" si="23"/>
        <v>4.057867863463504</v>
      </c>
      <c r="H147" s="12">
        <f t="shared" si="26"/>
        <v>11425.306605279848</v>
      </c>
      <c r="I147" s="14">
        <f t="shared" si="27"/>
        <v>3.638632676840716</v>
      </c>
      <c r="J147" s="15">
        <f t="shared" si="28"/>
        <v>2.638632676840716</v>
      </c>
      <c r="K147" s="40"/>
      <c r="L147" s="59">
        <f t="shared" si="24"/>
        <v>114253066.05279848</v>
      </c>
    </row>
    <row r="148" spans="1:12" ht="12.75">
      <c r="A148" s="11">
        <v>3140</v>
      </c>
      <c r="B148" s="12">
        <f t="shared" si="25"/>
        <v>3.496929648073215</v>
      </c>
      <c r="C148" s="13">
        <v>60</v>
      </c>
      <c r="D148" s="12">
        <v>10000</v>
      </c>
      <c r="E148" s="49">
        <v>1.9753830642093266E-07</v>
      </c>
      <c r="F148" s="49">
        <f t="shared" si="22"/>
        <v>-6.70434867394089</v>
      </c>
      <c r="G148" s="13">
        <f t="shared" si="23"/>
        <v>4.471696780704385</v>
      </c>
      <c r="H148" s="12">
        <f t="shared" si="26"/>
        <v>29627.621016045654</v>
      </c>
      <c r="I148" s="14">
        <f t="shared" si="27"/>
        <v>9.435548094282055</v>
      </c>
      <c r="J148" s="15">
        <f t="shared" si="28"/>
        <v>8.435548094282055</v>
      </c>
      <c r="K148" s="40"/>
      <c r="L148" s="59">
        <f t="shared" si="24"/>
        <v>296276210.16045654</v>
      </c>
    </row>
    <row r="149" spans="1:12" ht="12.75">
      <c r="A149" s="11">
        <v>3140</v>
      </c>
      <c r="B149" s="12">
        <f t="shared" si="25"/>
        <v>3.496929648073215</v>
      </c>
      <c r="C149" s="13">
        <v>60</v>
      </c>
      <c r="D149" s="12">
        <v>10000</v>
      </c>
      <c r="E149" s="49">
        <v>3.866586987163653E-08</v>
      </c>
      <c r="F149" s="49">
        <f t="shared" si="22"/>
        <v>-7.412672214990596</v>
      </c>
      <c r="G149" s="13">
        <f t="shared" si="23"/>
        <v>3.844195415493803</v>
      </c>
      <c r="H149" s="12">
        <f t="shared" si="26"/>
        <v>6985.4665198468865</v>
      </c>
      <c r="I149" s="14">
        <f t="shared" si="27"/>
        <v>2.224670866193276</v>
      </c>
      <c r="J149" s="15">
        <f t="shared" si="28"/>
        <v>1.224670866193276</v>
      </c>
      <c r="K149" s="40"/>
      <c r="L149" s="59">
        <f t="shared" si="24"/>
        <v>69854665.19846886</v>
      </c>
    </row>
    <row r="150" spans="1:12" ht="12.75">
      <c r="A150" s="11">
        <v>3140</v>
      </c>
      <c r="B150" s="12">
        <f t="shared" si="25"/>
        <v>3.496929648073215</v>
      </c>
      <c r="C150" s="13">
        <v>60</v>
      </c>
      <c r="D150" s="12">
        <v>10000</v>
      </c>
      <c r="E150" s="49">
        <v>3.518807662671658E-08</v>
      </c>
      <c r="F150" s="49">
        <f t="shared" si="22"/>
        <v>-7.4536044709662335</v>
      </c>
      <c r="G150" s="13">
        <f t="shared" si="23"/>
        <v>3.80793367207102</v>
      </c>
      <c r="H150" s="12">
        <f t="shared" si="26"/>
        <v>6425.895698801875</v>
      </c>
      <c r="I150" s="14">
        <f t="shared" si="27"/>
        <v>2.0464635983445465</v>
      </c>
      <c r="J150" s="15">
        <f t="shared" si="28"/>
        <v>1.0464635983445465</v>
      </c>
      <c r="K150" s="40"/>
      <c r="L150" s="59">
        <f t="shared" si="24"/>
        <v>64258956.98801875</v>
      </c>
    </row>
    <row r="151" spans="1:12" ht="12.75">
      <c r="A151" s="17">
        <v>3140</v>
      </c>
      <c r="B151" s="18">
        <f t="shared" si="25"/>
        <v>3.496929648073215</v>
      </c>
      <c r="C151" s="19">
        <v>60</v>
      </c>
      <c r="D151" s="18">
        <v>10000</v>
      </c>
      <c r="E151" s="50">
        <v>3.085088725805789E-08</v>
      </c>
      <c r="F151" s="50">
        <f t="shared" si="22"/>
        <v>-7.510732341331305</v>
      </c>
      <c r="G151" s="19">
        <f t="shared" si="23"/>
        <v>3.7573242901033796</v>
      </c>
      <c r="H151" s="18">
        <f t="shared" si="26"/>
        <v>5719.055223051646</v>
      </c>
      <c r="I151" s="20">
        <f t="shared" si="27"/>
        <v>1.8213551665769574</v>
      </c>
      <c r="J151" s="21">
        <f t="shared" si="28"/>
        <v>0.8213551665769574</v>
      </c>
      <c r="K151" s="40"/>
      <c r="L151" s="59">
        <f t="shared" si="24"/>
        <v>57190552.230516456</v>
      </c>
    </row>
    <row r="152" spans="1:12" ht="12.75">
      <c r="A152" s="5">
        <v>314</v>
      </c>
      <c r="B152" s="6">
        <f t="shared" si="25"/>
        <v>2.496929648073215</v>
      </c>
      <c r="C152" s="7">
        <v>100</v>
      </c>
      <c r="D152" s="6">
        <v>100000</v>
      </c>
      <c r="E152" s="48">
        <v>2.2166897370219755E-09</v>
      </c>
      <c r="F152" s="48">
        <f t="shared" si="22"/>
        <v>-8.654295089442483</v>
      </c>
      <c r="G152" s="7">
        <f t="shared" si="23"/>
        <v>2.7442460228184955</v>
      </c>
      <c r="H152" s="6">
        <f t="shared" si="26"/>
        <v>554.9399910409612</v>
      </c>
      <c r="I152" s="8">
        <f t="shared" si="27"/>
        <v>1.7673248122323606</v>
      </c>
      <c r="J152" s="9">
        <f t="shared" si="28"/>
        <v>0.7673248122323606</v>
      </c>
      <c r="K152" s="39">
        <f>STDEV(H152:H157)/AVERAGE(H152:H157)</f>
        <v>1.06115894943581</v>
      </c>
      <c r="L152" s="59">
        <f t="shared" si="24"/>
        <v>55493999.10409612</v>
      </c>
    </row>
    <row r="153" spans="1:12" ht="12.75">
      <c r="A153" s="11">
        <v>314</v>
      </c>
      <c r="B153" s="12">
        <f t="shared" si="25"/>
        <v>2.496929648073215</v>
      </c>
      <c r="C153" s="13">
        <v>100</v>
      </c>
      <c r="D153" s="12">
        <v>100000</v>
      </c>
      <c r="E153" s="49">
        <v>1.3373314861655069E-09</v>
      </c>
      <c r="F153" s="49">
        <f t="shared" si="22"/>
        <v>-8.873760930233207</v>
      </c>
      <c r="G153" s="13">
        <f t="shared" si="23"/>
        <v>2.5498219966041757</v>
      </c>
      <c r="H153" s="12">
        <f t="shared" si="26"/>
        <v>354.66799239030735</v>
      </c>
      <c r="I153" s="14">
        <f t="shared" si="27"/>
        <v>1.129515899332189</v>
      </c>
      <c r="J153" s="15">
        <f t="shared" si="28"/>
        <v>0.129515899332189</v>
      </c>
      <c r="K153" s="40"/>
      <c r="L153" s="59">
        <f t="shared" si="24"/>
        <v>35466799.23903073</v>
      </c>
    </row>
    <row r="154" spans="1:12" ht="12.75">
      <c r="A154" s="11">
        <v>314</v>
      </c>
      <c r="B154" s="12">
        <f t="shared" si="25"/>
        <v>2.496929648073215</v>
      </c>
      <c r="C154" s="13">
        <v>100</v>
      </c>
      <c r="D154" s="12">
        <v>100000</v>
      </c>
      <c r="E154" s="49">
        <v>3.778503229557721E-10</v>
      </c>
      <c r="F154" s="49">
        <f t="shared" si="22"/>
        <v>-9.422680202246392</v>
      </c>
      <c r="G154" s="13">
        <f t="shared" si="23"/>
        <v>2.0635363197675485</v>
      </c>
      <c r="H154" s="12">
        <f t="shared" si="26"/>
        <v>115.75408324380997</v>
      </c>
      <c r="I154" s="14">
        <f t="shared" si="27"/>
        <v>0.3686435772095859</v>
      </c>
      <c r="J154" s="15">
        <f t="shared" si="28"/>
        <v>-0.631356422790414</v>
      </c>
      <c r="K154" s="40"/>
      <c r="L154" s="59">
        <f t="shared" si="24"/>
        <v>11575408.324380998</v>
      </c>
    </row>
    <row r="155" spans="1:12" ht="12.75">
      <c r="A155" s="11">
        <v>314</v>
      </c>
      <c r="B155" s="12">
        <f t="shared" si="25"/>
        <v>2.496929648073215</v>
      </c>
      <c r="C155" s="13">
        <v>100</v>
      </c>
      <c r="D155" s="12">
        <v>100000</v>
      </c>
      <c r="E155" s="49">
        <v>6.726304026768247E-09</v>
      </c>
      <c r="F155" s="49">
        <f t="shared" si="22"/>
        <v>-8.172223506607507</v>
      </c>
      <c r="G155" s="13">
        <f t="shared" si="23"/>
        <v>3.1713115639550793</v>
      </c>
      <c r="H155" s="12">
        <f t="shared" si="26"/>
        <v>1483.5820289462795</v>
      </c>
      <c r="I155" s="14">
        <f t="shared" si="27"/>
        <v>4.724783531676049</v>
      </c>
      <c r="J155" s="15">
        <f t="shared" si="28"/>
        <v>3.7247835316760494</v>
      </c>
      <c r="K155" s="40"/>
      <c r="L155" s="59">
        <f t="shared" si="24"/>
        <v>148358202.89462796</v>
      </c>
    </row>
    <row r="156" spans="1:12" ht="12.75">
      <c r="A156" s="11">
        <v>314</v>
      </c>
      <c r="B156" s="12">
        <f t="shared" si="25"/>
        <v>2.496929648073215</v>
      </c>
      <c r="C156" s="13">
        <v>100</v>
      </c>
      <c r="D156" s="12">
        <v>100000</v>
      </c>
      <c r="E156" s="49">
        <v>1.2502832298803089E-09</v>
      </c>
      <c r="F156" s="49">
        <f t="shared" si="22"/>
        <v>-8.902991593999355</v>
      </c>
      <c r="G156" s="13">
        <f t="shared" si="23"/>
        <v>2.523926653083492</v>
      </c>
      <c r="H156" s="12">
        <f t="shared" si="26"/>
        <v>334.13860342160797</v>
      </c>
      <c r="I156" s="14">
        <f t="shared" si="27"/>
        <v>1.0641356796866497</v>
      </c>
      <c r="J156" s="15">
        <f t="shared" si="28"/>
        <v>0.06413567968664968</v>
      </c>
      <c r="K156" s="40"/>
      <c r="L156" s="59">
        <f t="shared" si="24"/>
        <v>33413860.3421608</v>
      </c>
    </row>
    <row r="157" spans="1:12" ht="12.75">
      <c r="A157" s="17">
        <v>314</v>
      </c>
      <c r="B157" s="18">
        <f t="shared" si="25"/>
        <v>2.496929648073215</v>
      </c>
      <c r="C157" s="19">
        <v>100</v>
      </c>
      <c r="D157" s="18">
        <v>100000</v>
      </c>
      <c r="E157" s="50">
        <v>2.608851001422683E-10</v>
      </c>
      <c r="F157" s="50">
        <f t="shared" si="22"/>
        <v>-9.583550723930736</v>
      </c>
      <c r="G157" s="19">
        <f t="shared" si="23"/>
        <v>1.9210216832647626</v>
      </c>
      <c r="H157" s="18">
        <f t="shared" si="26"/>
        <v>83.37228093279442</v>
      </c>
      <c r="I157" s="20">
        <f t="shared" si="27"/>
        <v>0.2655168182573071</v>
      </c>
      <c r="J157" s="21">
        <f t="shared" si="28"/>
        <v>-0.7344831817426929</v>
      </c>
      <c r="K157" s="40"/>
      <c r="L157" s="59">
        <f t="shared" si="24"/>
        <v>8337228.093279443</v>
      </c>
    </row>
    <row r="158" spans="1:12" ht="12.75">
      <c r="A158" s="5">
        <v>314</v>
      </c>
      <c r="B158" s="6">
        <f t="shared" si="25"/>
        <v>2.496929648073215</v>
      </c>
      <c r="C158" s="7">
        <v>90</v>
      </c>
      <c r="D158" s="6">
        <v>100000</v>
      </c>
      <c r="E158" s="48">
        <v>2.0183018872242924E-09</v>
      </c>
      <c r="F158" s="48">
        <f t="shared" si="22"/>
        <v>-8.695013873703692</v>
      </c>
      <c r="G158" s="7">
        <f t="shared" si="23"/>
        <v>2.708173393246198</v>
      </c>
      <c r="H158" s="6">
        <f t="shared" si="26"/>
        <v>510.70886117037116</v>
      </c>
      <c r="I158" s="8">
        <f t="shared" si="27"/>
        <v>1.6264613413069144</v>
      </c>
      <c r="J158" s="9">
        <f t="shared" si="28"/>
        <v>0.6264613413069144</v>
      </c>
      <c r="K158" s="39">
        <f>STDEV(H158:H163)/AVERAGE(H158:H163)</f>
        <v>0.6354646120691411</v>
      </c>
      <c r="L158" s="59">
        <f t="shared" si="24"/>
        <v>51070886.11703712</v>
      </c>
    </row>
    <row r="159" spans="1:12" ht="12.75">
      <c r="A159" s="11">
        <v>314</v>
      </c>
      <c r="B159" s="12">
        <f t="shared" si="25"/>
        <v>2.496929648073215</v>
      </c>
      <c r="C159" s="13">
        <v>90</v>
      </c>
      <c r="D159" s="12">
        <v>100000</v>
      </c>
      <c r="E159" s="49">
        <v>1.3057702511496289E-09</v>
      </c>
      <c r="F159" s="49">
        <f t="shared" si="22"/>
        <v>-8.88413322997932</v>
      </c>
      <c r="G159" s="13">
        <f t="shared" si="23"/>
        <v>2.5406332122791295</v>
      </c>
      <c r="H159" s="12">
        <f t="shared" si="26"/>
        <v>347.24277023478606</v>
      </c>
      <c r="I159" s="14">
        <f t="shared" si="27"/>
        <v>1.1058686950152423</v>
      </c>
      <c r="J159" s="15">
        <f t="shared" si="28"/>
        <v>0.10586869501524232</v>
      </c>
      <c r="K159" s="40"/>
      <c r="L159" s="59">
        <f t="shared" si="24"/>
        <v>34724277.023478605</v>
      </c>
    </row>
    <row r="160" spans="1:12" ht="12.75">
      <c r="A160" s="11">
        <v>314</v>
      </c>
      <c r="B160" s="12">
        <f t="shared" si="25"/>
        <v>2.496929648073215</v>
      </c>
      <c r="C160" s="13">
        <v>90</v>
      </c>
      <c r="D160" s="12">
        <v>100000</v>
      </c>
      <c r="E160" s="49">
        <v>1.1767554612043295E-09</v>
      </c>
      <c r="F160" s="49">
        <f t="shared" si="22"/>
        <v>-8.929313777499459</v>
      </c>
      <c r="G160" s="13">
        <f t="shared" si="23"/>
        <v>2.500607922130175</v>
      </c>
      <c r="H160" s="12">
        <f t="shared" si="26"/>
        <v>316.6707292072644</v>
      </c>
      <c r="I160" s="14">
        <f t="shared" si="27"/>
        <v>1.0085055070295044</v>
      </c>
      <c r="J160" s="15">
        <f t="shared" si="28"/>
        <v>0.008505507029504367</v>
      </c>
      <c r="K160" s="40"/>
      <c r="L160" s="59">
        <f t="shared" si="24"/>
        <v>31667072.92072644</v>
      </c>
    </row>
    <row r="161" spans="1:12" ht="12.75">
      <c r="A161" s="11">
        <v>314</v>
      </c>
      <c r="B161" s="12">
        <f t="shared" si="25"/>
        <v>2.496929648073215</v>
      </c>
      <c r="C161" s="13">
        <v>90</v>
      </c>
      <c r="D161" s="12">
        <v>100000</v>
      </c>
      <c r="E161" s="49">
        <v>1.4783919633591781E-09</v>
      </c>
      <c r="F161" s="49">
        <f t="shared" si="22"/>
        <v>-8.83021040697235</v>
      </c>
      <c r="G161" s="13">
        <f t="shared" si="23"/>
        <v>2.58840325392244</v>
      </c>
      <c r="H161" s="12">
        <f t="shared" si="26"/>
        <v>387.6173908868104</v>
      </c>
      <c r="I161" s="14">
        <f t="shared" si="27"/>
        <v>1.2344502894484408</v>
      </c>
      <c r="J161" s="15">
        <f t="shared" si="28"/>
        <v>0.23445028944844082</v>
      </c>
      <c r="K161" s="40"/>
      <c r="L161" s="59">
        <f t="shared" si="24"/>
        <v>38761739.08868104</v>
      </c>
    </row>
    <row r="162" spans="1:12" ht="12.75">
      <c r="A162" s="11">
        <v>314</v>
      </c>
      <c r="B162" s="12">
        <f t="shared" si="25"/>
        <v>2.496929648073215</v>
      </c>
      <c r="C162" s="13">
        <v>90</v>
      </c>
      <c r="D162" s="12">
        <v>100000</v>
      </c>
      <c r="E162" s="49">
        <v>3.741802799447656E-10</v>
      </c>
      <c r="F162" s="49">
        <f t="shared" si="22"/>
        <v>-9.426919104427792</v>
      </c>
      <c r="G162" s="13">
        <f t="shared" si="23"/>
        <v>2.0597810910455423</v>
      </c>
      <c r="H162" s="12">
        <f t="shared" si="26"/>
        <v>114.75750330393</v>
      </c>
      <c r="I162" s="14">
        <f t="shared" si="27"/>
        <v>0.36546975574499996</v>
      </c>
      <c r="J162" s="15">
        <f t="shared" si="28"/>
        <v>-0.634530244255</v>
      </c>
      <c r="K162" s="40"/>
      <c r="L162" s="59">
        <f t="shared" si="24"/>
        <v>11475750.330393</v>
      </c>
    </row>
    <row r="163" spans="1:12" ht="12.75">
      <c r="A163" s="17">
        <v>314</v>
      </c>
      <c r="B163" s="18">
        <f t="shared" si="25"/>
        <v>2.496929648073215</v>
      </c>
      <c r="C163" s="19">
        <v>90</v>
      </c>
      <c r="D163" s="18">
        <v>100000</v>
      </c>
      <c r="E163" s="50">
        <v>6.893877709549394E-11</v>
      </c>
      <c r="F163" s="50">
        <f t="shared" si="22"/>
        <v>-10.161536424806654</v>
      </c>
      <c r="G163" s="19">
        <f t="shared" si="23"/>
        <v>1.4089861580380465</v>
      </c>
      <c r="H163" s="18">
        <f t="shared" si="26"/>
        <v>25.64402301827881</v>
      </c>
      <c r="I163" s="20">
        <f t="shared" si="27"/>
        <v>0.0816688631155376</v>
      </c>
      <c r="J163" s="21">
        <f t="shared" si="28"/>
        <v>-0.9183311368844624</v>
      </c>
      <c r="K163" s="40"/>
      <c r="L163" s="59">
        <f t="shared" si="24"/>
        <v>2564402.301827881</v>
      </c>
    </row>
    <row r="164" spans="1:12" ht="12.75">
      <c r="A164" s="5">
        <v>314</v>
      </c>
      <c r="B164" s="6">
        <f aca="true" t="shared" si="29" ref="B164:B194">LOG10(A164)</f>
        <v>2.496929648073215</v>
      </c>
      <c r="C164" s="7">
        <v>80</v>
      </c>
      <c r="D164" s="6">
        <v>100000</v>
      </c>
      <c r="E164" s="48">
        <v>3.9505865553869896E-09</v>
      </c>
      <c r="F164" s="48">
        <f t="shared" si="22"/>
        <v>-8.403338418587179</v>
      </c>
      <c r="G164" s="7">
        <f t="shared" si="23"/>
        <v>2.966567666028368</v>
      </c>
      <c r="H164" s="6">
        <f aca="true" t="shared" si="30" ref="H164:H194">10^G164</f>
        <v>925.9076365779014</v>
      </c>
      <c r="I164" s="8">
        <f aca="true" t="shared" si="31" ref="I164:I194">H164/A164</f>
        <v>2.9487504349614695</v>
      </c>
      <c r="J164" s="9">
        <f aca="true" t="shared" si="32" ref="J164:J194">I164-1</f>
        <v>1.9487504349614695</v>
      </c>
      <c r="K164" s="39">
        <f>STDEV(H164:H169)/AVERAGE(H164:H169)</f>
        <v>0.5938512317350767</v>
      </c>
      <c r="L164" s="59">
        <f t="shared" si="24"/>
        <v>92590763.65779014</v>
      </c>
    </row>
    <row r="165" spans="1:12" ht="12.75">
      <c r="A165" s="11">
        <v>314</v>
      </c>
      <c r="B165" s="12">
        <f t="shared" si="29"/>
        <v>2.496929648073215</v>
      </c>
      <c r="C165" s="13">
        <v>80</v>
      </c>
      <c r="D165" s="12">
        <v>100000</v>
      </c>
      <c r="E165" s="49">
        <v>6.2155070973812364E-09</v>
      </c>
      <c r="F165" s="49">
        <f t="shared" si="22"/>
        <v>-8.206523433295803</v>
      </c>
      <c r="G165" s="13">
        <f t="shared" si="23"/>
        <v>3.1409253780157664</v>
      </c>
      <c r="H165" s="12">
        <f t="shared" si="30"/>
        <v>1383.3286702201951</v>
      </c>
      <c r="I165" s="14">
        <f t="shared" si="31"/>
        <v>4.405505319172596</v>
      </c>
      <c r="J165" s="15">
        <f t="shared" si="32"/>
        <v>3.4055053191725957</v>
      </c>
      <c r="K165" s="40"/>
      <c r="L165" s="59">
        <f t="shared" si="24"/>
        <v>138332867.0220195</v>
      </c>
    </row>
    <row r="166" spans="1:12" ht="12.75">
      <c r="A166" s="11">
        <v>314</v>
      </c>
      <c r="B166" s="12">
        <f t="shared" si="29"/>
        <v>2.496929648073215</v>
      </c>
      <c r="C166" s="13">
        <v>80</v>
      </c>
      <c r="D166" s="12">
        <v>100000</v>
      </c>
      <c r="E166" s="49">
        <v>6.8684856671750075E-09</v>
      </c>
      <c r="F166" s="49">
        <f t="shared" si="22"/>
        <v>-8.163139003680477</v>
      </c>
      <c r="G166" s="13">
        <f t="shared" si="23"/>
        <v>3.1793594935502507</v>
      </c>
      <c r="H166" s="12">
        <f t="shared" si="30"/>
        <v>1511.3306623843162</v>
      </c>
      <c r="I166" s="14">
        <f t="shared" si="31"/>
        <v>4.8131549757462295</v>
      </c>
      <c r="J166" s="15">
        <f t="shared" si="32"/>
        <v>3.8131549757462295</v>
      </c>
      <c r="K166" s="40"/>
      <c r="L166" s="59">
        <f t="shared" si="24"/>
        <v>151133066.2384316</v>
      </c>
    </row>
    <row r="167" spans="1:12" ht="12.75">
      <c r="A167" s="11">
        <v>314</v>
      </c>
      <c r="B167" s="12">
        <f t="shared" si="29"/>
        <v>2.496929648073215</v>
      </c>
      <c r="C167" s="13">
        <v>80</v>
      </c>
      <c r="D167" s="12">
        <v>100000</v>
      </c>
      <c r="E167" s="49">
        <v>1.4704156435804827E-09</v>
      </c>
      <c r="F167" s="49">
        <f t="shared" si="22"/>
        <v>-8.832559885525061</v>
      </c>
      <c r="G167" s="13">
        <f t="shared" si="23"/>
        <v>2.5863218590316617</v>
      </c>
      <c r="H167" s="12">
        <f t="shared" si="30"/>
        <v>385.7641445729617</v>
      </c>
      <c r="I167" s="14">
        <f t="shared" si="31"/>
        <v>1.2285482311240818</v>
      </c>
      <c r="J167" s="15">
        <f t="shared" si="32"/>
        <v>0.22854823112408185</v>
      </c>
      <c r="K167" s="40"/>
      <c r="L167" s="59">
        <f t="shared" si="24"/>
        <v>38576414.45729617</v>
      </c>
    </row>
    <row r="168" spans="1:12" ht="12.75">
      <c r="A168" s="11">
        <v>314</v>
      </c>
      <c r="B168" s="12">
        <f t="shared" si="29"/>
        <v>2.496929648073215</v>
      </c>
      <c r="C168" s="13">
        <v>80</v>
      </c>
      <c r="D168" s="12">
        <v>100000</v>
      </c>
      <c r="E168" s="49">
        <v>1.9896080587259915E-09</v>
      </c>
      <c r="F168" s="49">
        <f t="shared" si="22"/>
        <v>-8.701232468664367</v>
      </c>
      <c r="G168" s="13">
        <f t="shared" si="23"/>
        <v>2.7026643615659407</v>
      </c>
      <c r="H168" s="12">
        <f t="shared" si="30"/>
        <v>504.27142778937264</v>
      </c>
      <c r="I168" s="14">
        <f t="shared" si="31"/>
        <v>1.6059599611126516</v>
      </c>
      <c r="J168" s="15">
        <f t="shared" si="32"/>
        <v>0.6059599611126516</v>
      </c>
      <c r="K168" s="40"/>
      <c r="L168" s="59">
        <f t="shared" si="24"/>
        <v>50427142.778937265</v>
      </c>
    </row>
    <row r="169" spans="1:12" ht="12.75">
      <c r="A169" s="17">
        <v>314</v>
      </c>
      <c r="B169" s="18">
        <f t="shared" si="29"/>
        <v>2.496929648073215</v>
      </c>
      <c r="C169" s="19">
        <v>80</v>
      </c>
      <c r="D169" s="18">
        <v>100000</v>
      </c>
      <c r="E169" s="50">
        <v>1.4884113555627783E-09</v>
      </c>
      <c r="F169" s="50">
        <f t="shared" si="22"/>
        <v>-8.82727702526738</v>
      </c>
      <c r="G169" s="19">
        <f t="shared" si="23"/>
        <v>2.5910019265880764</v>
      </c>
      <c r="H169" s="18">
        <f t="shared" si="30"/>
        <v>389.9437165148898</v>
      </c>
      <c r="I169" s="20">
        <f t="shared" si="31"/>
        <v>1.2418589697926425</v>
      </c>
      <c r="J169" s="21">
        <f t="shared" si="32"/>
        <v>0.24185896979264254</v>
      </c>
      <c r="K169" s="40"/>
      <c r="L169" s="59">
        <f t="shared" si="24"/>
        <v>38994371.65148898</v>
      </c>
    </row>
    <row r="170" spans="1:12" ht="12.75">
      <c r="A170" s="5">
        <v>314</v>
      </c>
      <c r="B170" s="6">
        <f t="shared" si="29"/>
        <v>2.496929648073215</v>
      </c>
      <c r="C170" s="7">
        <v>70</v>
      </c>
      <c r="D170" s="6">
        <v>100000</v>
      </c>
      <c r="E170" s="48">
        <v>2.458609840172803E-09</v>
      </c>
      <c r="F170" s="48">
        <f t="shared" si="22"/>
        <v>-8.609310384520315</v>
      </c>
      <c r="G170" s="7">
        <f t="shared" si="23"/>
        <v>2.784097816690012</v>
      </c>
      <c r="H170" s="6">
        <f t="shared" si="30"/>
        <v>608.2719877128383</v>
      </c>
      <c r="I170" s="8">
        <f t="shared" si="31"/>
        <v>1.9371719353912047</v>
      </c>
      <c r="J170" s="9">
        <f t="shared" si="32"/>
        <v>0.9371719353912047</v>
      </c>
      <c r="K170" s="39">
        <f>STDEV(H170:H175)/AVERAGE(H170:H175)</f>
        <v>0.28492754628308387</v>
      </c>
      <c r="L170" s="59">
        <f t="shared" si="24"/>
        <v>60827198.77128383</v>
      </c>
    </row>
    <row r="171" spans="1:12" ht="12.75">
      <c r="A171" s="11">
        <v>314</v>
      </c>
      <c r="B171" s="12">
        <f t="shared" si="29"/>
        <v>2.496929648073215</v>
      </c>
      <c r="C171" s="13">
        <v>70</v>
      </c>
      <c r="D171" s="12">
        <v>100000</v>
      </c>
      <c r="E171" s="49">
        <v>2.198708661146671E-09</v>
      </c>
      <c r="F171" s="49">
        <f t="shared" si="22"/>
        <v>-8.657832312812326</v>
      </c>
      <c r="G171" s="13">
        <f t="shared" si="23"/>
        <v>2.7411124089189176</v>
      </c>
      <c r="H171" s="12">
        <f t="shared" si="30"/>
        <v>550.9502810197846</v>
      </c>
      <c r="I171" s="14">
        <f t="shared" si="31"/>
        <v>1.7546187293623714</v>
      </c>
      <c r="J171" s="15">
        <f t="shared" si="32"/>
        <v>0.7546187293623714</v>
      </c>
      <c r="K171" s="40"/>
      <c r="L171" s="59">
        <f t="shared" si="24"/>
        <v>55095028.10197846</v>
      </c>
    </row>
    <row r="172" spans="1:12" ht="12.75">
      <c r="A172" s="11">
        <v>314</v>
      </c>
      <c r="B172" s="12">
        <f t="shared" si="29"/>
        <v>2.496929648073215</v>
      </c>
      <c r="C172" s="13">
        <v>70</v>
      </c>
      <c r="D172" s="12">
        <v>100000</v>
      </c>
      <c r="E172" s="49">
        <v>1.6825585326678288E-09</v>
      </c>
      <c r="F172" s="49">
        <f t="shared" si="22"/>
        <v>-8.774029818650801</v>
      </c>
      <c r="G172" s="13">
        <f t="shared" si="23"/>
        <v>2.6381734420173633</v>
      </c>
      <c r="H172" s="12">
        <f t="shared" si="30"/>
        <v>434.6837870040008</v>
      </c>
      <c r="I172" s="14">
        <f t="shared" si="31"/>
        <v>1.3843432707133783</v>
      </c>
      <c r="J172" s="15">
        <f t="shared" si="32"/>
        <v>0.38434327071337826</v>
      </c>
      <c r="K172" s="40"/>
      <c r="L172" s="59">
        <f t="shared" si="24"/>
        <v>43468378.700400084</v>
      </c>
    </row>
    <row r="173" spans="1:12" ht="12.75">
      <c r="A173" s="11">
        <v>314</v>
      </c>
      <c r="B173" s="12">
        <f t="shared" si="29"/>
        <v>2.496929648073215</v>
      </c>
      <c r="C173" s="13">
        <v>70</v>
      </c>
      <c r="D173" s="12">
        <v>100000</v>
      </c>
      <c r="E173" s="49">
        <v>1.1934523831758887E-09</v>
      </c>
      <c r="F173" s="49">
        <f t="shared" si="22"/>
        <v>-8.923194903960532</v>
      </c>
      <c r="G173" s="13">
        <f t="shared" si="23"/>
        <v>2.5060286109492105</v>
      </c>
      <c r="H173" s="12">
        <f t="shared" si="30"/>
        <v>320.6480557745537</v>
      </c>
      <c r="I173" s="14">
        <f t="shared" si="31"/>
        <v>1.0211721521482602</v>
      </c>
      <c r="J173" s="15">
        <f t="shared" si="32"/>
        <v>0.02117215214826018</v>
      </c>
      <c r="K173" s="40"/>
      <c r="L173" s="59">
        <f t="shared" si="24"/>
        <v>32064805.57745537</v>
      </c>
    </row>
    <row r="174" spans="1:12" ht="12.75">
      <c r="A174" s="11">
        <v>314</v>
      </c>
      <c r="B174" s="12">
        <f t="shared" si="29"/>
        <v>2.496929648073215</v>
      </c>
      <c r="C174" s="13">
        <v>70</v>
      </c>
      <c r="D174" s="12">
        <v>100000</v>
      </c>
      <c r="E174" s="49">
        <v>1.5822600245366607E-09</v>
      </c>
      <c r="F174" s="49">
        <f t="shared" si="22"/>
        <v>-8.8007221441368</v>
      </c>
      <c r="G174" s="13">
        <f t="shared" si="23"/>
        <v>2.614526803564139</v>
      </c>
      <c r="H174" s="12">
        <f t="shared" si="30"/>
        <v>411.648752445407</v>
      </c>
      <c r="I174" s="14">
        <f t="shared" si="31"/>
        <v>1.3109832880426975</v>
      </c>
      <c r="J174" s="15">
        <f t="shared" si="32"/>
        <v>0.3109832880426975</v>
      </c>
      <c r="K174" s="40"/>
      <c r="L174" s="59">
        <f t="shared" si="24"/>
        <v>41164875.2445407</v>
      </c>
    </row>
    <row r="175" spans="1:12" ht="12.75">
      <c r="A175" s="17">
        <v>314</v>
      </c>
      <c r="B175" s="18">
        <f t="shared" si="29"/>
        <v>2.496929648073215</v>
      </c>
      <c r="C175" s="19">
        <v>70</v>
      </c>
      <c r="D175" s="18">
        <v>100000</v>
      </c>
      <c r="E175" s="50">
        <v>1.0765959847994112E-09</v>
      </c>
      <c r="F175" s="50">
        <f t="shared" si="22"/>
        <v>-8.967947244233049</v>
      </c>
      <c r="G175" s="19">
        <f t="shared" si="23"/>
        <v>2.4663826681138836</v>
      </c>
      <c r="H175" s="18">
        <f t="shared" si="30"/>
        <v>292.6730059687528</v>
      </c>
      <c r="I175" s="20">
        <f t="shared" si="31"/>
        <v>0.9320796368431619</v>
      </c>
      <c r="J175" s="21">
        <f t="shared" si="32"/>
        <v>-0.06792036315683814</v>
      </c>
      <c r="K175" s="40"/>
      <c r="L175" s="59">
        <f t="shared" si="24"/>
        <v>29267300.59687528</v>
      </c>
    </row>
    <row r="176" spans="1:12" ht="12.75">
      <c r="A176" s="5">
        <v>314</v>
      </c>
      <c r="B176" s="6">
        <f t="shared" si="29"/>
        <v>2.496929648073215</v>
      </c>
      <c r="C176" s="7">
        <v>60</v>
      </c>
      <c r="D176" s="6">
        <v>100000</v>
      </c>
      <c r="E176" s="48">
        <v>3.6867705364002415E-09</v>
      </c>
      <c r="F176" s="48">
        <f t="shared" si="22"/>
        <v>-8.433353891923678</v>
      </c>
      <c r="G176" s="7">
        <f t="shared" si="23"/>
        <v>2.9399770624347292</v>
      </c>
      <c r="H176" s="6">
        <f t="shared" si="30"/>
        <v>870.9175906227609</v>
      </c>
      <c r="I176" s="8">
        <f t="shared" si="31"/>
        <v>2.7736229000724872</v>
      </c>
      <c r="J176" s="9">
        <f t="shared" si="32"/>
        <v>1.7736229000724872</v>
      </c>
      <c r="K176" s="39">
        <f>STDEV(H176:H181)/AVERAGE(H176:H181)</f>
        <v>0.578782547383125</v>
      </c>
      <c r="L176" s="59">
        <f t="shared" si="24"/>
        <v>87091759.0622761</v>
      </c>
    </row>
    <row r="177" spans="1:12" ht="12.75">
      <c r="A177" s="11">
        <v>314</v>
      </c>
      <c r="B177" s="12">
        <f t="shared" si="29"/>
        <v>2.496929648073215</v>
      </c>
      <c r="C177" s="13">
        <v>60</v>
      </c>
      <c r="D177" s="12">
        <v>100000</v>
      </c>
      <c r="E177" s="49">
        <v>2.1320082847825103E-09</v>
      </c>
      <c r="F177" s="49">
        <f t="shared" si="22"/>
        <v>-8.671211112014912</v>
      </c>
      <c r="G177" s="13">
        <f t="shared" si="23"/>
        <v>2.729260177166095</v>
      </c>
      <c r="H177" s="12">
        <f t="shared" si="30"/>
        <v>536.1177387764055</v>
      </c>
      <c r="I177" s="14">
        <f t="shared" si="31"/>
        <v>1.70738133368282</v>
      </c>
      <c r="J177" s="15">
        <f t="shared" si="32"/>
        <v>0.7073813336828201</v>
      </c>
      <c r="K177" s="40"/>
      <c r="L177" s="59">
        <f t="shared" si="24"/>
        <v>53611773.87764055</v>
      </c>
    </row>
    <row r="178" spans="1:12" ht="12.75">
      <c r="A178" s="11">
        <v>314</v>
      </c>
      <c r="B178" s="12">
        <f t="shared" si="29"/>
        <v>2.496929648073215</v>
      </c>
      <c r="C178" s="13">
        <v>60</v>
      </c>
      <c r="D178" s="12">
        <v>100000</v>
      </c>
      <c r="E178" s="49">
        <v>6.964941982771453E-09</v>
      </c>
      <c r="F178" s="49">
        <f t="shared" si="22"/>
        <v>-8.157082496851956</v>
      </c>
      <c r="G178" s="13">
        <f t="shared" si="23"/>
        <v>3.1847249319171196</v>
      </c>
      <c r="H178" s="12">
        <f t="shared" si="30"/>
        <v>1530.1180274247133</v>
      </c>
      <c r="I178" s="14">
        <f t="shared" si="31"/>
        <v>4.872987348486348</v>
      </c>
      <c r="J178" s="15">
        <f t="shared" si="32"/>
        <v>3.8729873484863484</v>
      </c>
      <c r="K178" s="40"/>
      <c r="L178" s="59">
        <f t="shared" si="24"/>
        <v>153011802.74247134</v>
      </c>
    </row>
    <row r="179" spans="1:12" ht="12.75">
      <c r="A179" s="11">
        <v>314</v>
      </c>
      <c r="B179" s="12">
        <f t="shared" si="29"/>
        <v>2.496929648073215</v>
      </c>
      <c r="C179" s="13">
        <v>60</v>
      </c>
      <c r="D179" s="12">
        <v>100000</v>
      </c>
      <c r="E179" s="49">
        <v>1.609423090251352E-08</v>
      </c>
      <c r="F179" s="49">
        <f t="shared" si="22"/>
        <v>-7.793329772179679</v>
      </c>
      <c r="G179" s="13">
        <f t="shared" si="23"/>
        <v>3.5069722074949694</v>
      </c>
      <c r="H179" s="12">
        <f t="shared" si="30"/>
        <v>3213.454888274936</v>
      </c>
      <c r="I179" s="14">
        <f t="shared" si="31"/>
        <v>10.233932765206802</v>
      </c>
      <c r="J179" s="15">
        <f t="shared" si="32"/>
        <v>9.233932765206802</v>
      </c>
      <c r="K179" s="40"/>
      <c r="L179" s="59">
        <f t="shared" si="24"/>
        <v>321345488.8274936</v>
      </c>
    </row>
    <row r="180" spans="1:12" ht="12.75">
      <c r="A180" s="11">
        <v>314</v>
      </c>
      <c r="B180" s="12">
        <f t="shared" si="29"/>
        <v>2.496929648073215</v>
      </c>
      <c r="C180" s="13">
        <v>60</v>
      </c>
      <c r="D180" s="12">
        <v>100000</v>
      </c>
      <c r="E180" s="49">
        <v>1.119279716912736E-08</v>
      </c>
      <c r="F180" s="49">
        <f t="shared" si="22"/>
        <v>-7.951061366258886</v>
      </c>
      <c r="G180" s="13">
        <f t="shared" si="23"/>
        <v>3.3672383360569764</v>
      </c>
      <c r="H180" s="12">
        <f t="shared" si="30"/>
        <v>2329.36923929817</v>
      </c>
      <c r="I180" s="14">
        <f t="shared" si="31"/>
        <v>7.418373373561051</v>
      </c>
      <c r="J180" s="15">
        <f t="shared" si="32"/>
        <v>6.418373373561051</v>
      </c>
      <c r="K180" s="40"/>
      <c r="L180" s="59">
        <f t="shared" si="24"/>
        <v>232936923.92981702</v>
      </c>
    </row>
    <row r="181" spans="1:12" ht="12.75">
      <c r="A181" s="11">
        <v>314</v>
      </c>
      <c r="B181" s="12">
        <f t="shared" si="29"/>
        <v>2.496929648073215</v>
      </c>
      <c r="C181" s="13">
        <v>60</v>
      </c>
      <c r="D181" s="12">
        <v>100000</v>
      </c>
      <c r="E181" s="49">
        <v>1.4669774546221523E-08</v>
      </c>
      <c r="F181" s="49">
        <f t="shared" si="22"/>
        <v>-7.833576560600092</v>
      </c>
      <c r="G181" s="13">
        <f t="shared" si="23"/>
        <v>3.4713177173989265</v>
      </c>
      <c r="H181" s="12">
        <f t="shared" si="30"/>
        <v>2960.1772554670456</v>
      </c>
      <c r="I181" s="14">
        <f t="shared" si="31"/>
        <v>9.42731610021352</v>
      </c>
      <c r="J181" s="15">
        <f t="shared" si="32"/>
        <v>8.42731610021352</v>
      </c>
      <c r="K181" s="40"/>
      <c r="L181" s="59">
        <f t="shared" si="24"/>
        <v>296017725.54670453</v>
      </c>
    </row>
    <row r="182" spans="1:12" ht="12.75">
      <c r="A182" s="5">
        <v>31.4</v>
      </c>
      <c r="B182" s="6">
        <f t="shared" si="29"/>
        <v>1.4969296480732148</v>
      </c>
      <c r="C182" s="7">
        <v>100</v>
      </c>
      <c r="D182" s="6">
        <v>1000000</v>
      </c>
      <c r="E182" s="48">
        <v>3.761188322072644E-11</v>
      </c>
      <c r="F182" s="48">
        <f t="shared" si="22"/>
        <v>-10.424674920980845</v>
      </c>
      <c r="G182" s="7">
        <f t="shared" si="23"/>
        <v>1.175872678082172</v>
      </c>
      <c r="H182" s="6">
        <f t="shared" si="30"/>
        <v>14.992452380154518</v>
      </c>
      <c r="I182" s="8">
        <f t="shared" si="31"/>
        <v>0.47746663631065345</v>
      </c>
      <c r="J182" s="9">
        <f t="shared" si="32"/>
        <v>-0.5225333636893466</v>
      </c>
      <c r="K182" s="63">
        <f>STDEV(H182:H187)/AVERAGE(H182:H187)</f>
        <v>1.312193559499006</v>
      </c>
      <c r="L182" s="59">
        <f t="shared" si="24"/>
        <v>14992452.380154518</v>
      </c>
    </row>
    <row r="183" spans="1:12" ht="12.75">
      <c r="A183" s="11">
        <v>31.4</v>
      </c>
      <c r="B183" s="12">
        <f t="shared" si="29"/>
        <v>1.4969296480732148</v>
      </c>
      <c r="C183" s="13">
        <v>100</v>
      </c>
      <c r="D183" s="12">
        <v>1000000</v>
      </c>
      <c r="E183" s="49">
        <v>2.6577269565599243E-11</v>
      </c>
      <c r="F183" s="49">
        <f t="shared" si="22"/>
        <v>-10.57548963864927</v>
      </c>
      <c r="G183" s="13">
        <f t="shared" si="23"/>
        <v>1.0422664434361544</v>
      </c>
      <c r="H183" s="12">
        <f t="shared" si="30"/>
        <v>11.022153208220152</v>
      </c>
      <c r="I183" s="14">
        <f t="shared" si="31"/>
        <v>0.3510239875229348</v>
      </c>
      <c r="J183" s="15">
        <f t="shared" si="32"/>
        <v>-0.6489760124770652</v>
      </c>
      <c r="K183" s="64"/>
      <c r="L183" s="59">
        <f t="shared" si="24"/>
        <v>11022153.208220152</v>
      </c>
    </row>
    <row r="184" spans="1:12" ht="12.75">
      <c r="A184" s="11">
        <v>31.4</v>
      </c>
      <c r="B184" s="12">
        <f t="shared" si="29"/>
        <v>1.4969296480732148</v>
      </c>
      <c r="C184" s="13">
        <v>100</v>
      </c>
      <c r="D184" s="12">
        <v>1000000</v>
      </c>
      <c r="E184" s="49">
        <v>1.9464129641452874E-12</v>
      </c>
      <c r="F184" s="49">
        <f t="shared" si="22"/>
        <v>-11.710765011435432</v>
      </c>
      <c r="G184" s="13">
        <f t="shared" si="23"/>
        <v>0.03652993317201293</v>
      </c>
      <c r="H184" s="12">
        <f t="shared" si="30"/>
        <v>1.0877521069208098</v>
      </c>
      <c r="I184" s="14">
        <f t="shared" si="31"/>
        <v>0.03464178684461178</v>
      </c>
      <c r="J184" s="15">
        <f t="shared" si="32"/>
        <v>-0.9653582131553882</v>
      </c>
      <c r="K184" s="64"/>
      <c r="L184" s="59">
        <f t="shared" si="24"/>
        <v>1087752.1069208097</v>
      </c>
    </row>
    <row r="185" spans="1:12" ht="12.75">
      <c r="A185" s="11">
        <v>31.4</v>
      </c>
      <c r="B185" s="12">
        <f t="shared" si="29"/>
        <v>1.4969296480732148</v>
      </c>
      <c r="C185" s="13">
        <v>100</v>
      </c>
      <c r="D185" s="12">
        <v>1000000</v>
      </c>
      <c r="E185" s="49">
        <v>9.765286415644451E-11</v>
      </c>
      <c r="F185" s="49">
        <f t="shared" si="22"/>
        <v>-10.010315014341336</v>
      </c>
      <c r="G185" s="13">
        <f t="shared" si="23"/>
        <v>1.5429526804205043</v>
      </c>
      <c r="H185" s="12">
        <f t="shared" si="30"/>
        <v>34.91022761444873</v>
      </c>
      <c r="I185" s="14">
        <f t="shared" si="31"/>
        <v>1.1117906883582398</v>
      </c>
      <c r="J185" s="15">
        <f t="shared" si="32"/>
        <v>0.1117906883582398</v>
      </c>
      <c r="K185" s="64"/>
      <c r="L185" s="59">
        <f t="shared" si="24"/>
        <v>34910227.614448726</v>
      </c>
    </row>
    <row r="186" spans="1:12" ht="12.75">
      <c r="A186" s="11">
        <v>31.4</v>
      </c>
      <c r="B186" s="12">
        <f t="shared" si="29"/>
        <v>1.4969296480732148</v>
      </c>
      <c r="C186" s="13">
        <v>100</v>
      </c>
      <c r="D186" s="12">
        <v>1000000</v>
      </c>
      <c r="E186" s="49">
        <v>8.010375543124952E-10</v>
      </c>
      <c r="F186" s="49">
        <f t="shared" si="22"/>
        <v>-9.096347122806689</v>
      </c>
      <c r="G186" s="13">
        <f t="shared" si="23"/>
        <v>2.3526336615816015</v>
      </c>
      <c r="H186" s="12">
        <f t="shared" si="30"/>
        <v>225.23385059213692</v>
      </c>
      <c r="I186" s="14">
        <f t="shared" si="31"/>
        <v>7.173052566628565</v>
      </c>
      <c r="J186" s="15">
        <f t="shared" si="32"/>
        <v>6.173052566628565</v>
      </c>
      <c r="K186" s="64"/>
      <c r="L186" s="59">
        <f t="shared" si="24"/>
        <v>225233850.59213692</v>
      </c>
    </row>
    <row r="187" spans="1:12" ht="12.75">
      <c r="A187" s="17">
        <v>31.4</v>
      </c>
      <c r="B187" s="18">
        <f t="shared" si="29"/>
        <v>1.4969296480732148</v>
      </c>
      <c r="C187" s="19">
        <v>100</v>
      </c>
      <c r="D187" s="18">
        <v>1000000</v>
      </c>
      <c r="E187" s="50">
        <v>3.6978371919739665E-10</v>
      </c>
      <c r="F187" s="50">
        <f t="shared" si="22"/>
        <v>-9.432052213832288</v>
      </c>
      <c r="G187" s="19">
        <f t="shared" si="23"/>
        <v>2.055233687249923</v>
      </c>
      <c r="H187" s="18">
        <f t="shared" si="30"/>
        <v>113.56217120574861</v>
      </c>
      <c r="I187" s="20">
        <f t="shared" si="31"/>
        <v>3.6166296562340325</v>
      </c>
      <c r="J187" s="21">
        <f t="shared" si="32"/>
        <v>2.6166296562340325</v>
      </c>
      <c r="K187" s="64"/>
      <c r="L187" s="59">
        <f t="shared" si="24"/>
        <v>113562171.20574862</v>
      </c>
    </row>
    <row r="188" spans="1:12" ht="12.75">
      <c r="A188" s="11">
        <v>31.4</v>
      </c>
      <c r="B188" s="12">
        <f t="shared" si="29"/>
        <v>1.4969296480732148</v>
      </c>
      <c r="C188" s="13">
        <v>90</v>
      </c>
      <c r="D188" s="12">
        <v>1000000</v>
      </c>
      <c r="E188" s="49">
        <v>7.336558907320288E-11</v>
      </c>
      <c r="F188" s="49">
        <f t="shared" si="22"/>
        <v>-10.134507591034993</v>
      </c>
      <c r="G188" s="13">
        <f t="shared" si="23"/>
        <v>1.432930908012941</v>
      </c>
      <c r="H188" s="12">
        <f t="shared" si="30"/>
        <v>27.09760501313019</v>
      </c>
      <c r="I188" s="14">
        <f t="shared" si="31"/>
        <v>0.8629810513735731</v>
      </c>
      <c r="J188" s="15">
        <f t="shared" si="32"/>
        <v>-0.13701894862642694</v>
      </c>
      <c r="K188" s="39">
        <f>STDEV(H188:H193)/AVERAGE(H188:H193)</f>
        <v>0.7547181347431312</v>
      </c>
      <c r="L188" s="59">
        <f t="shared" si="24"/>
        <v>27097605.01313019</v>
      </c>
    </row>
    <row r="189" spans="1:12" ht="12.75">
      <c r="A189" s="11">
        <v>31.4</v>
      </c>
      <c r="B189" s="12">
        <f t="shared" si="29"/>
        <v>1.4969296480732148</v>
      </c>
      <c r="C189" s="13">
        <v>90</v>
      </c>
      <c r="D189" s="12">
        <v>1000000</v>
      </c>
      <c r="E189" s="49">
        <v>6.413125967154226E-11</v>
      </c>
      <c r="F189" s="49">
        <f t="shared" si="22"/>
        <v>-10.192930229550608</v>
      </c>
      <c r="G189" s="13">
        <f t="shared" si="23"/>
        <v>1.3811744954370946</v>
      </c>
      <c r="H189" s="12">
        <f t="shared" si="30"/>
        <v>24.053290444612987</v>
      </c>
      <c r="I189" s="14">
        <f t="shared" si="31"/>
        <v>0.7660283581086939</v>
      </c>
      <c r="J189" s="15">
        <f t="shared" si="32"/>
        <v>-0.23397164189130615</v>
      </c>
      <c r="K189" s="40"/>
      <c r="L189" s="59">
        <f t="shared" si="24"/>
        <v>24053290.444612987</v>
      </c>
    </row>
    <row r="190" spans="1:12" ht="12.75">
      <c r="A190" s="11">
        <v>31.4</v>
      </c>
      <c r="B190" s="12">
        <f t="shared" si="29"/>
        <v>1.4969296480732148</v>
      </c>
      <c r="C190" s="13">
        <v>90</v>
      </c>
      <c r="D190" s="12">
        <v>1000000</v>
      </c>
      <c r="E190" s="49">
        <v>6.017305709898716E-11</v>
      </c>
      <c r="F190" s="49">
        <f t="shared" si="22"/>
        <v>-10.220597923567448</v>
      </c>
      <c r="G190" s="13">
        <f t="shared" si="23"/>
        <v>1.3566637813895752</v>
      </c>
      <c r="H190" s="12">
        <f t="shared" si="30"/>
        <v>22.733367957391728</v>
      </c>
      <c r="I190" s="14">
        <f t="shared" si="31"/>
        <v>0.7239926101080169</v>
      </c>
      <c r="J190" s="15">
        <f t="shared" si="32"/>
        <v>-0.27600738989198315</v>
      </c>
      <c r="K190" s="40"/>
      <c r="L190" s="59">
        <f t="shared" si="24"/>
        <v>22733367.957391728</v>
      </c>
    </row>
    <row r="191" spans="1:12" ht="12.75">
      <c r="A191" s="11">
        <v>31.4</v>
      </c>
      <c r="B191" s="12">
        <f t="shared" si="29"/>
        <v>1.4969296480732148</v>
      </c>
      <c r="C191" s="13">
        <v>90</v>
      </c>
      <c r="D191" s="12">
        <v>1000000</v>
      </c>
      <c r="E191" s="49">
        <v>2.3837544155493066E-10</v>
      </c>
      <c r="F191" s="49">
        <f t="shared" si="22"/>
        <v>-9.62273848947948</v>
      </c>
      <c r="G191" s="13">
        <f t="shared" si="23"/>
        <v>1.8863053778530487</v>
      </c>
      <c r="H191" s="12">
        <f t="shared" si="30"/>
        <v>76.96714510731499</v>
      </c>
      <c r="I191" s="14">
        <f t="shared" si="31"/>
        <v>2.4511829652011143</v>
      </c>
      <c r="J191" s="15">
        <f t="shared" si="32"/>
        <v>1.4511829652011143</v>
      </c>
      <c r="K191" s="40"/>
      <c r="L191" s="59">
        <f t="shared" si="24"/>
        <v>76967145.10731499</v>
      </c>
    </row>
    <row r="192" spans="1:12" ht="12.75">
      <c r="A192" s="11">
        <v>31.4</v>
      </c>
      <c r="B192" s="12">
        <f t="shared" si="29"/>
        <v>1.4969296480732148</v>
      </c>
      <c r="C192" s="13">
        <v>90</v>
      </c>
      <c r="D192" s="12">
        <v>1000000</v>
      </c>
      <c r="E192" s="49">
        <v>4.3642363041807266E-10</v>
      </c>
      <c r="F192" s="49">
        <f t="shared" si="22"/>
        <v>-9.360091742312997</v>
      </c>
      <c r="G192" s="13">
        <f t="shared" si="23"/>
        <v>2.118983219070697</v>
      </c>
      <c r="H192" s="12">
        <f t="shared" si="30"/>
        <v>131.51740135209204</v>
      </c>
      <c r="I192" s="14">
        <f t="shared" si="31"/>
        <v>4.188452272359619</v>
      </c>
      <c r="J192" s="15">
        <f t="shared" si="32"/>
        <v>3.188452272359619</v>
      </c>
      <c r="K192" s="40"/>
      <c r="L192" s="59">
        <f t="shared" si="24"/>
        <v>131517401.35209204</v>
      </c>
    </row>
    <row r="193" spans="1:12" ht="12.75">
      <c r="A193" s="17">
        <v>31.4</v>
      </c>
      <c r="B193" s="18">
        <f t="shared" si="29"/>
        <v>1.4969296480732148</v>
      </c>
      <c r="C193" s="19">
        <v>90</v>
      </c>
      <c r="D193" s="18">
        <v>1000000</v>
      </c>
      <c r="E193" s="50">
        <v>4.2015403291289384E-10</v>
      </c>
      <c r="F193" s="50">
        <f t="shared" si="22"/>
        <v>-9.376591463458583</v>
      </c>
      <c r="G193" s="19">
        <f t="shared" si="23"/>
        <v>2.104366173406642</v>
      </c>
      <c r="H193" s="18">
        <f t="shared" si="30"/>
        <v>127.16458357046001</v>
      </c>
      <c r="I193" s="20">
        <f t="shared" si="31"/>
        <v>4.049827502243949</v>
      </c>
      <c r="J193" s="21">
        <f t="shared" si="32"/>
        <v>3.049827502243949</v>
      </c>
      <c r="K193" s="40"/>
      <c r="L193" s="59">
        <f t="shared" si="24"/>
        <v>127164583.57046</v>
      </c>
    </row>
    <row r="194" spans="1:12" ht="12.75">
      <c r="A194" s="5">
        <v>31.4</v>
      </c>
      <c r="B194" s="6">
        <f t="shared" si="29"/>
        <v>1.4969296480732148</v>
      </c>
      <c r="C194" s="7">
        <v>80</v>
      </c>
      <c r="D194" s="6">
        <v>1000000</v>
      </c>
      <c r="E194" s="48">
        <v>9.93849870514672E-11</v>
      </c>
      <c r="F194" s="48">
        <f t="shared" si="22"/>
        <v>-10.002679214527575</v>
      </c>
      <c r="G194" s="7">
        <f t="shared" si="23"/>
        <v>1.549717208958563</v>
      </c>
      <c r="H194" s="6">
        <f t="shared" si="30"/>
        <v>35.45824275438825</v>
      </c>
      <c r="I194" s="8">
        <f t="shared" si="31"/>
        <v>1.1292433998212819</v>
      </c>
      <c r="J194" s="9">
        <f t="shared" si="32"/>
        <v>0.12924339982128186</v>
      </c>
      <c r="K194" s="39">
        <f>STDEV(H194:H199)/AVERAGE(H194:H199)</f>
        <v>0.5464038693426247</v>
      </c>
      <c r="L194" s="59">
        <f t="shared" si="24"/>
        <v>35458242.75438825</v>
      </c>
    </row>
    <row r="195" spans="1:12" ht="12.75">
      <c r="A195" s="11">
        <v>31.4</v>
      </c>
      <c r="B195" s="12">
        <f aca="true" t="shared" si="33" ref="B195:B211">LOG10(A195)</f>
        <v>1.4969296480732148</v>
      </c>
      <c r="C195" s="13">
        <v>80</v>
      </c>
      <c r="D195" s="12">
        <v>1000000</v>
      </c>
      <c r="E195" s="49">
        <v>9.458038338929125E-12</v>
      </c>
      <c r="F195" s="49">
        <f aca="true" t="shared" si="34" ref="F195:F211">LOG10(E195)</f>
        <v>-11.024198929868952</v>
      </c>
      <c r="G195" s="13">
        <f aca="true" t="shared" si="35" ref="G195:G211">(F195+11.752)/1.1288</f>
        <v>0.6447564405838491</v>
      </c>
      <c r="H195" s="12">
        <f aca="true" t="shared" si="36" ref="H195:H211">10^G195</f>
        <v>4.413228768845415</v>
      </c>
      <c r="I195" s="14">
        <f aca="true" t="shared" si="37" ref="I195:I211">H195/A195</f>
        <v>0.14054868690590494</v>
      </c>
      <c r="J195" s="15">
        <f aca="true" t="shared" si="38" ref="J195:J211">I195-1</f>
        <v>-0.8594513130940951</v>
      </c>
      <c r="K195" s="40"/>
      <c r="L195" s="59">
        <f aca="true" t="shared" si="39" ref="L195:L211">H195*D195</f>
        <v>4413228.768845415</v>
      </c>
    </row>
    <row r="196" spans="1:12" ht="12.75">
      <c r="A196" s="11">
        <v>31.4</v>
      </c>
      <c r="B196" s="12">
        <f t="shared" si="33"/>
        <v>1.4969296480732148</v>
      </c>
      <c r="C196" s="13">
        <v>80</v>
      </c>
      <c r="D196" s="12">
        <v>1000000</v>
      </c>
      <c r="E196" s="49">
        <v>6.935566851641717E-11</v>
      </c>
      <c r="F196" s="49">
        <f t="shared" si="34"/>
        <v>-10.15891803776597</v>
      </c>
      <c r="G196" s="13">
        <f t="shared" si="35"/>
        <v>1.411305778024478</v>
      </c>
      <c r="H196" s="12">
        <f t="shared" si="36"/>
        <v>25.781357317269368</v>
      </c>
      <c r="I196" s="14">
        <f t="shared" si="37"/>
        <v>0.8210623349448843</v>
      </c>
      <c r="J196" s="15">
        <f t="shared" si="38"/>
        <v>-0.17893766505511566</v>
      </c>
      <c r="K196" s="40"/>
      <c r="L196" s="59">
        <f t="shared" si="39"/>
        <v>25781357.317269366</v>
      </c>
    </row>
    <row r="197" spans="1:12" ht="12.75">
      <c r="A197" s="11">
        <v>31.4</v>
      </c>
      <c r="B197" s="12">
        <f t="shared" si="33"/>
        <v>1.4969296480732148</v>
      </c>
      <c r="C197" s="13">
        <v>80</v>
      </c>
      <c r="D197" s="12">
        <v>1000000</v>
      </c>
      <c r="E197" s="49">
        <v>3.83047324016861E-11</v>
      </c>
      <c r="F197" s="49">
        <f t="shared" si="34"/>
        <v>-10.416747567311436</v>
      </c>
      <c r="G197" s="13">
        <f t="shared" si="35"/>
        <v>1.182895493168466</v>
      </c>
      <c r="H197" s="12">
        <f t="shared" si="36"/>
        <v>15.236860561553616</v>
      </c>
      <c r="I197" s="14">
        <f t="shared" si="37"/>
        <v>0.48525033635521075</v>
      </c>
      <c r="J197" s="15">
        <f t="shared" si="38"/>
        <v>-0.5147496636447892</v>
      </c>
      <c r="K197" s="40"/>
      <c r="L197" s="59">
        <f t="shared" si="39"/>
        <v>15236860.561553616</v>
      </c>
    </row>
    <row r="198" spans="1:12" ht="12.75">
      <c r="A198" s="11">
        <v>31.4</v>
      </c>
      <c r="B198" s="12">
        <f t="shared" si="33"/>
        <v>1.4969296480732148</v>
      </c>
      <c r="C198" s="13">
        <v>80</v>
      </c>
      <c r="D198" s="12">
        <v>1000000</v>
      </c>
      <c r="E198" s="49">
        <v>4.049582230408836E-11</v>
      </c>
      <c r="F198" s="49">
        <f t="shared" si="34"/>
        <v>-10.392589777868437</v>
      </c>
      <c r="G198" s="13">
        <f t="shared" si="35"/>
        <v>1.2042967949429157</v>
      </c>
      <c r="H198" s="12">
        <f t="shared" si="36"/>
        <v>16.006515331568828</v>
      </c>
      <c r="I198" s="14">
        <f t="shared" si="37"/>
        <v>0.5097616347633385</v>
      </c>
      <c r="J198" s="15">
        <f t="shared" si="38"/>
        <v>-0.49023836523666153</v>
      </c>
      <c r="K198" s="40"/>
      <c r="L198" s="59">
        <f t="shared" si="39"/>
        <v>16006515.331568828</v>
      </c>
    </row>
    <row r="199" spans="1:12" ht="12.75">
      <c r="A199" s="17">
        <v>31.4</v>
      </c>
      <c r="B199" s="18">
        <f t="shared" si="33"/>
        <v>1.4969296480732148</v>
      </c>
      <c r="C199" s="19">
        <v>80</v>
      </c>
      <c r="D199" s="18">
        <v>1000000</v>
      </c>
      <c r="E199" s="50">
        <v>8.973337898154757E-11</v>
      </c>
      <c r="F199" s="50">
        <f t="shared" si="34"/>
        <v>-10.047045978237978</v>
      </c>
      <c r="G199" s="19">
        <f t="shared" si="35"/>
        <v>1.510412847060615</v>
      </c>
      <c r="H199" s="18">
        <f t="shared" si="36"/>
        <v>32.39014163287986</v>
      </c>
      <c r="I199" s="20">
        <f t="shared" si="37"/>
        <v>1.0315331730216517</v>
      </c>
      <c r="J199" s="21">
        <f t="shared" si="38"/>
        <v>0.031533173021651706</v>
      </c>
      <c r="K199" s="40"/>
      <c r="L199" s="59">
        <f t="shared" si="39"/>
        <v>32390141.63287986</v>
      </c>
    </row>
    <row r="200" spans="1:12" ht="12.75">
      <c r="A200" s="5">
        <v>31.4</v>
      </c>
      <c r="B200" s="6">
        <f t="shared" si="33"/>
        <v>1.4969296480732148</v>
      </c>
      <c r="C200" s="7">
        <v>70</v>
      </c>
      <c r="D200" s="6">
        <v>1000000</v>
      </c>
      <c r="E200" s="48">
        <v>5.2977382419184485E-11</v>
      </c>
      <c r="F200" s="48">
        <f t="shared" si="34"/>
        <v>-10.27590950373958</v>
      </c>
      <c r="G200" s="7">
        <f t="shared" si="35"/>
        <v>1.3076634445964037</v>
      </c>
      <c r="H200" s="6">
        <f t="shared" si="36"/>
        <v>20.307826511442084</v>
      </c>
      <c r="I200" s="8">
        <f t="shared" si="37"/>
        <v>0.6467460672433785</v>
      </c>
      <c r="J200" s="9">
        <f t="shared" si="38"/>
        <v>-0.35325393275662154</v>
      </c>
      <c r="K200" s="39">
        <f>STDEV(H200:H205)/AVERAGE(H200:H205)</f>
        <v>1.4291091105941458</v>
      </c>
      <c r="L200" s="59">
        <f t="shared" si="39"/>
        <v>20307826.511442084</v>
      </c>
    </row>
    <row r="201" spans="1:12" ht="12.75">
      <c r="A201" s="11">
        <v>31.4</v>
      </c>
      <c r="B201" s="12">
        <f t="shared" si="33"/>
        <v>1.4969296480732148</v>
      </c>
      <c r="C201" s="13">
        <v>70</v>
      </c>
      <c r="D201" s="12">
        <v>1000000</v>
      </c>
      <c r="E201" s="49">
        <v>4.561406071712165E-11</v>
      </c>
      <c r="F201" s="49">
        <f t="shared" si="34"/>
        <v>-10.340901263682374</v>
      </c>
      <c r="G201" s="13">
        <f t="shared" si="35"/>
        <v>1.2500874701609022</v>
      </c>
      <c r="H201" s="12">
        <f t="shared" si="36"/>
        <v>17.78637604899237</v>
      </c>
      <c r="I201" s="14">
        <f t="shared" si="37"/>
        <v>0.5664450971016679</v>
      </c>
      <c r="J201" s="15">
        <f t="shared" si="38"/>
        <v>-0.4335549028983321</v>
      </c>
      <c r="K201" s="40"/>
      <c r="L201" s="59">
        <f t="shared" si="39"/>
        <v>17786376.04899237</v>
      </c>
    </row>
    <row r="202" spans="1:12" ht="12.75">
      <c r="A202" s="11">
        <v>31.4</v>
      </c>
      <c r="B202" s="12">
        <f t="shared" si="33"/>
        <v>1.4969296480732148</v>
      </c>
      <c r="C202" s="13">
        <v>70</v>
      </c>
      <c r="D202" s="12">
        <v>1000000</v>
      </c>
      <c r="E202" s="49">
        <v>5.135569143314846E-11</v>
      </c>
      <c r="F202" s="49">
        <f t="shared" si="34"/>
        <v>-10.289411419232417</v>
      </c>
      <c r="G202" s="13">
        <f t="shared" si="35"/>
        <v>1.2957021445495955</v>
      </c>
      <c r="H202" s="12">
        <f t="shared" si="36"/>
        <v>19.756142250072305</v>
      </c>
      <c r="I202" s="14">
        <f t="shared" si="37"/>
        <v>0.6291765047793728</v>
      </c>
      <c r="J202" s="15">
        <f t="shared" si="38"/>
        <v>-0.3708234952206272</v>
      </c>
      <c r="K202" s="40"/>
      <c r="L202" s="59">
        <f t="shared" si="39"/>
        <v>19756142.250072304</v>
      </c>
    </row>
    <row r="203" spans="1:12" ht="12.75">
      <c r="A203" s="11">
        <v>31.4</v>
      </c>
      <c r="B203" s="12">
        <f t="shared" si="33"/>
        <v>1.4969296480732148</v>
      </c>
      <c r="C203" s="13">
        <v>70</v>
      </c>
      <c r="D203" s="12">
        <v>1000000</v>
      </c>
      <c r="E203" s="49">
        <v>2.182711737008879E-09</v>
      </c>
      <c r="F203" s="49">
        <f t="shared" si="34"/>
        <v>-8.661003616234417</v>
      </c>
      <c r="G203" s="13">
        <f t="shared" si="35"/>
        <v>2.738302962230318</v>
      </c>
      <c r="H203" s="12">
        <f t="shared" si="36"/>
        <v>547.3976923451299</v>
      </c>
      <c r="I203" s="14">
        <f t="shared" si="37"/>
        <v>17.43304752691497</v>
      </c>
      <c r="J203" s="15">
        <f t="shared" si="38"/>
        <v>16.43304752691497</v>
      </c>
      <c r="K203" s="40"/>
      <c r="L203" s="59">
        <f t="shared" si="39"/>
        <v>547397692.34513</v>
      </c>
    </row>
    <row r="204" spans="1:12" ht="12.75">
      <c r="A204" s="11">
        <v>31.4</v>
      </c>
      <c r="B204" s="12">
        <f t="shared" si="33"/>
        <v>1.4969296480732148</v>
      </c>
      <c r="C204" s="13">
        <v>70</v>
      </c>
      <c r="D204" s="12">
        <v>1000000</v>
      </c>
      <c r="E204" s="49">
        <v>1.4084220454875619E-09</v>
      </c>
      <c r="F204" s="49">
        <f t="shared" si="34"/>
        <v>-8.851267185704476</v>
      </c>
      <c r="G204" s="13">
        <f t="shared" si="35"/>
        <v>2.5697491267678285</v>
      </c>
      <c r="H204" s="12">
        <f t="shared" si="36"/>
        <v>371.32067116088893</v>
      </c>
      <c r="I204" s="14">
        <f t="shared" si="37"/>
        <v>11.825499081556973</v>
      </c>
      <c r="J204" s="15">
        <f t="shared" si="38"/>
        <v>10.825499081556973</v>
      </c>
      <c r="K204" s="40"/>
      <c r="L204" s="59">
        <f t="shared" si="39"/>
        <v>371320671.1608889</v>
      </c>
    </row>
    <row r="205" spans="1:12" ht="12.75">
      <c r="A205" s="17">
        <v>31.4</v>
      </c>
      <c r="B205" s="18">
        <f t="shared" si="33"/>
        <v>1.4969296480732148</v>
      </c>
      <c r="C205" s="19">
        <v>70</v>
      </c>
      <c r="D205" s="18">
        <v>1000000</v>
      </c>
      <c r="E205" s="50">
        <v>7.2715139513825715E-09</v>
      </c>
      <c r="F205" s="50">
        <f t="shared" si="34"/>
        <v>-8.138375158290929</v>
      </c>
      <c r="G205" s="19">
        <f t="shared" si="35"/>
        <v>3.20129769818309</v>
      </c>
      <c r="H205" s="18">
        <f t="shared" si="36"/>
        <v>1589.6360316091607</v>
      </c>
      <c r="I205" s="20">
        <f t="shared" si="37"/>
        <v>50.625351325132506</v>
      </c>
      <c r="J205" s="21">
        <f t="shared" si="38"/>
        <v>49.625351325132506</v>
      </c>
      <c r="K205" s="40"/>
      <c r="L205" s="59">
        <f t="shared" si="39"/>
        <v>1589636031.6091607</v>
      </c>
    </row>
    <row r="206" spans="1:12" ht="12.75">
      <c r="A206" s="5">
        <v>31.4</v>
      </c>
      <c r="B206" s="6">
        <f t="shared" si="33"/>
        <v>1.4969296480732148</v>
      </c>
      <c r="C206" s="7">
        <v>60</v>
      </c>
      <c r="D206" s="6">
        <v>1000000</v>
      </c>
      <c r="E206" s="48">
        <v>5.374672485858013E-10</v>
      </c>
      <c r="F206" s="48">
        <f t="shared" si="34"/>
        <v>-9.269647995025057</v>
      </c>
      <c r="G206" s="7">
        <f t="shared" si="35"/>
        <v>2.1991070207077814</v>
      </c>
      <c r="H206" s="6">
        <f t="shared" si="36"/>
        <v>158.16377452045808</v>
      </c>
      <c r="I206" s="8">
        <f t="shared" si="37"/>
        <v>5.037062882817136</v>
      </c>
      <c r="J206" s="9">
        <f t="shared" si="38"/>
        <v>4.037062882817136</v>
      </c>
      <c r="K206" s="39">
        <f>STDEV(H206:H211)/AVERAGE(H206:H211)</f>
        <v>1.487757171578752</v>
      </c>
      <c r="L206" s="59">
        <f t="shared" si="39"/>
        <v>158163774.52045807</v>
      </c>
    </row>
    <row r="207" spans="1:12" ht="12.75">
      <c r="A207" s="11">
        <v>31.4</v>
      </c>
      <c r="B207" s="12">
        <f t="shared" si="33"/>
        <v>1.4969296480732148</v>
      </c>
      <c r="C207" s="13">
        <v>60</v>
      </c>
      <c r="D207" s="12">
        <v>1000000</v>
      </c>
      <c r="E207" s="49">
        <v>3.2947616841221666E-10</v>
      </c>
      <c r="F207" s="49">
        <f t="shared" si="34"/>
        <v>-9.482175993213747</v>
      </c>
      <c r="G207" s="13">
        <f t="shared" si="35"/>
        <v>2.0108292051614574</v>
      </c>
      <c r="H207" s="12">
        <f t="shared" si="36"/>
        <v>102.52486477819704</v>
      </c>
      <c r="I207" s="14">
        <f t="shared" si="37"/>
        <v>3.265123082108186</v>
      </c>
      <c r="J207" s="15">
        <f t="shared" si="38"/>
        <v>2.265123082108186</v>
      </c>
      <c r="K207" s="40"/>
      <c r="L207" s="59">
        <f t="shared" si="39"/>
        <v>102524864.77819704</v>
      </c>
    </row>
    <row r="208" spans="1:12" ht="12.75">
      <c r="A208" s="11">
        <v>31.4</v>
      </c>
      <c r="B208" s="12">
        <f t="shared" si="33"/>
        <v>1.4969296480732148</v>
      </c>
      <c r="C208" s="13">
        <v>60</v>
      </c>
      <c r="D208" s="12">
        <v>1000000</v>
      </c>
      <c r="E208" s="49">
        <v>1.1928833552001571E-09</v>
      </c>
      <c r="F208" s="49">
        <f t="shared" si="34"/>
        <v>-8.923402021266465</v>
      </c>
      <c r="G208" s="13">
        <f t="shared" si="35"/>
        <v>2.5058451264471433</v>
      </c>
      <c r="H208" s="12">
        <f t="shared" si="36"/>
        <v>320.5126142142415</v>
      </c>
      <c r="I208" s="14">
        <f t="shared" si="37"/>
        <v>10.207408095994953</v>
      </c>
      <c r="J208" s="15">
        <f t="shared" si="38"/>
        <v>9.207408095994953</v>
      </c>
      <c r="K208" s="40"/>
      <c r="L208" s="59">
        <f t="shared" si="39"/>
        <v>320512614.2142415</v>
      </c>
    </row>
    <row r="209" spans="1:12" ht="12.75">
      <c r="A209" s="11">
        <v>31.4</v>
      </c>
      <c r="B209" s="12">
        <f t="shared" si="33"/>
        <v>1.4969296480732148</v>
      </c>
      <c r="C209" s="13">
        <v>60</v>
      </c>
      <c r="D209" s="12">
        <v>1000000</v>
      </c>
      <c r="E209" s="49">
        <v>9.2614842126892E-08</v>
      </c>
      <c r="F209" s="49">
        <f t="shared" si="34"/>
        <v>-7.033319409243698</v>
      </c>
      <c r="G209" s="13">
        <f t="shared" si="35"/>
        <v>4.1802627487210335</v>
      </c>
      <c r="H209" s="12">
        <f t="shared" si="36"/>
        <v>15144.772319990447</v>
      </c>
      <c r="I209" s="14">
        <f t="shared" si="37"/>
        <v>482.317589808613</v>
      </c>
      <c r="J209" s="15">
        <f t="shared" si="38"/>
        <v>481.317589808613</v>
      </c>
      <c r="K209" s="40"/>
      <c r="L209" s="59">
        <f t="shared" si="39"/>
        <v>15144772319.990446</v>
      </c>
    </row>
    <row r="210" spans="1:12" ht="12.75">
      <c r="A210" s="11">
        <v>31.4</v>
      </c>
      <c r="B210" s="12">
        <f t="shared" si="33"/>
        <v>1.4969296480732148</v>
      </c>
      <c r="C210" s="13">
        <v>60</v>
      </c>
      <c r="D210" s="12">
        <v>1000000</v>
      </c>
      <c r="E210" s="49">
        <v>1.0441510364214973E-08</v>
      </c>
      <c r="F210" s="49">
        <f t="shared" si="34"/>
        <v>-7.981236676103787</v>
      </c>
      <c r="G210" s="13">
        <f t="shared" si="35"/>
        <v>3.3405061338556106</v>
      </c>
      <c r="H210" s="12">
        <f t="shared" si="36"/>
        <v>2190.312763224015</v>
      </c>
      <c r="I210" s="14">
        <f t="shared" si="37"/>
        <v>69.75518354216608</v>
      </c>
      <c r="J210" s="15">
        <f t="shared" si="38"/>
        <v>68.75518354216608</v>
      </c>
      <c r="K210" s="40"/>
      <c r="L210" s="59">
        <f t="shared" si="39"/>
        <v>2190312763.2240148</v>
      </c>
    </row>
    <row r="211" spans="1:12" ht="12.75">
      <c r="A211" s="17">
        <v>31.4</v>
      </c>
      <c r="B211" s="18">
        <f t="shared" si="33"/>
        <v>1.4969296480732148</v>
      </c>
      <c r="C211" s="19">
        <v>60</v>
      </c>
      <c r="D211" s="18">
        <v>1000000</v>
      </c>
      <c r="E211" s="50">
        <v>3.206888216908451E-08</v>
      </c>
      <c r="F211" s="50">
        <f t="shared" si="34"/>
        <v>-7.493916178090244</v>
      </c>
      <c r="G211" s="19">
        <f t="shared" si="35"/>
        <v>3.7722216707209038</v>
      </c>
      <c r="H211" s="18">
        <f t="shared" si="36"/>
        <v>5918.636535907688</v>
      </c>
      <c r="I211" s="20">
        <f t="shared" si="37"/>
        <v>188.49160942381172</v>
      </c>
      <c r="J211" s="21">
        <f t="shared" si="38"/>
        <v>187.49160942381172</v>
      </c>
      <c r="K211" s="43"/>
      <c r="L211" s="60">
        <f t="shared" si="39"/>
        <v>5918636535.907688</v>
      </c>
    </row>
    <row r="212" spans="1:10" ht="12.75">
      <c r="A212" s="3"/>
      <c r="B212" s="3"/>
      <c r="C212" s="2"/>
      <c r="D212" s="3"/>
      <c r="E212" s="2"/>
      <c r="F212" s="2"/>
      <c r="G212" s="2"/>
      <c r="H212" s="3"/>
      <c r="I212" s="4"/>
      <c r="J212" s="2"/>
    </row>
    <row r="213" spans="1:12" ht="15.75">
      <c r="A213" s="3"/>
      <c r="B213" s="3"/>
      <c r="C213" s="2"/>
      <c r="D213" s="3"/>
      <c r="E213" s="2"/>
      <c r="F213" s="2"/>
      <c r="G213" s="2"/>
      <c r="H213" s="3"/>
      <c r="I213" s="46" t="s">
        <v>13</v>
      </c>
      <c r="J213" s="4">
        <f>AVERAGE(J2:J211)</f>
        <v>5.057601531260291</v>
      </c>
      <c r="K213" s="46" t="s">
        <v>15</v>
      </c>
      <c r="L213" s="57">
        <f>STDEV(L2:L211)/AVERAGE(L2:L211)</f>
        <v>5.947379781109189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8.00390625" style="0" bestFit="1" customWidth="1"/>
    <col min="3" max="3" width="15.421875" style="0" bestFit="1" customWidth="1"/>
    <col min="4" max="4" width="9.00390625" style="0" bestFit="1" customWidth="1"/>
  </cols>
  <sheetData>
    <row r="1" spans="1:6" ht="36.7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31" t="s">
        <v>14</v>
      </c>
    </row>
    <row r="2" spans="1:6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0.0012867200243369943</v>
      </c>
      <c r="F2" s="67">
        <f>LOG10(E2)</f>
        <v>-2.8905159403629463</v>
      </c>
    </row>
    <row r="3" spans="1:6" ht="12.75">
      <c r="A3" s="11">
        <v>31400000</v>
      </c>
      <c r="B3" s="12">
        <f aca="true" t="shared" si="0" ref="B3:B18">LOG10(A3)</f>
        <v>7.496929648073215</v>
      </c>
      <c r="C3" s="13">
        <v>100</v>
      </c>
      <c r="D3" s="12">
        <v>1</v>
      </c>
      <c r="E3" s="49">
        <v>0.000530870607791942</v>
      </c>
      <c r="F3" s="67">
        <f aca="true" t="shared" si="1" ref="F3:F43">LOG10(E3)</f>
        <v>-3.275011319162769</v>
      </c>
    </row>
    <row r="4" spans="1:6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0.000178951768569684</v>
      </c>
      <c r="F4" s="67">
        <f t="shared" si="1"/>
        <v>-3.7472640051462363</v>
      </c>
    </row>
    <row r="5" spans="1:6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0.0014486838510522502</v>
      </c>
      <c r="F5" s="67">
        <f t="shared" si="1"/>
        <v>-2.839026381074156</v>
      </c>
    </row>
    <row r="6" spans="1:6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0.001607632702909348</v>
      </c>
      <c r="F6" s="67">
        <f t="shared" si="1"/>
        <v>-2.7938131678516043</v>
      </c>
    </row>
    <row r="7" spans="1:6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0.001628282583830702</v>
      </c>
      <c r="F7" s="68">
        <f t="shared" si="1"/>
        <v>-2.788270222328587</v>
      </c>
    </row>
    <row r="8" spans="1:6" ht="12.75">
      <c r="A8" s="5">
        <v>3140000</v>
      </c>
      <c r="B8" s="6">
        <f t="shared" si="0"/>
        <v>6.496929648073215</v>
      </c>
      <c r="C8" s="7">
        <v>100</v>
      </c>
      <c r="D8" s="6">
        <v>10</v>
      </c>
      <c r="E8" s="51">
        <v>2.7232794009648947E-05</v>
      </c>
      <c r="F8" s="66">
        <f t="shared" si="1"/>
        <v>-4.564907798956625</v>
      </c>
    </row>
    <row r="9" spans="1:6" ht="12.75">
      <c r="A9" s="11">
        <v>3140000</v>
      </c>
      <c r="B9" s="12">
        <f t="shared" si="0"/>
        <v>6.496929648073215</v>
      </c>
      <c r="C9" s="13">
        <v>100</v>
      </c>
      <c r="D9" s="12">
        <v>10</v>
      </c>
      <c r="E9" s="52">
        <v>8.978297650698791E-06</v>
      </c>
      <c r="F9" s="67">
        <f t="shared" si="1"/>
        <v>-5.046806000859824</v>
      </c>
    </row>
    <row r="10" spans="1:6" ht="12.75">
      <c r="A10" s="11">
        <v>3140000</v>
      </c>
      <c r="B10" s="12">
        <f t="shared" si="0"/>
        <v>6.496929648073215</v>
      </c>
      <c r="C10" s="13">
        <v>100</v>
      </c>
      <c r="D10" s="12">
        <v>10</v>
      </c>
      <c r="E10" s="52">
        <v>8.336828786378025E-06</v>
      </c>
      <c r="F10" s="67">
        <f t="shared" si="1"/>
        <v>-5.078999117525969</v>
      </c>
    </row>
    <row r="11" spans="1:6" ht="12.75">
      <c r="A11" s="11">
        <v>3140000</v>
      </c>
      <c r="B11" s="12">
        <f t="shared" si="0"/>
        <v>6.496929648073215</v>
      </c>
      <c r="C11" s="13">
        <v>100</v>
      </c>
      <c r="D11" s="12">
        <v>10</v>
      </c>
      <c r="E11" s="52">
        <v>0.00010471676726800062</v>
      </c>
      <c r="F11" s="67">
        <f t="shared" si="1"/>
        <v>-3.979983773441062</v>
      </c>
    </row>
    <row r="12" spans="1:6" ht="12.75">
      <c r="A12" s="11">
        <v>3140000</v>
      </c>
      <c r="B12" s="12">
        <f t="shared" si="0"/>
        <v>6.496929648073215</v>
      </c>
      <c r="C12" s="13">
        <v>100</v>
      </c>
      <c r="D12" s="12">
        <v>10</v>
      </c>
      <c r="E12" s="52">
        <v>5.275518037965938E-05</v>
      </c>
      <c r="F12" s="67">
        <f t="shared" si="1"/>
        <v>-4.27773488769217</v>
      </c>
    </row>
    <row r="13" spans="1:6" ht="12.75">
      <c r="A13" s="17">
        <v>3140000</v>
      </c>
      <c r="B13" s="18">
        <f t="shared" si="0"/>
        <v>6.496929648073215</v>
      </c>
      <c r="C13" s="19">
        <v>100</v>
      </c>
      <c r="D13" s="18">
        <v>10</v>
      </c>
      <c r="E13" s="53">
        <v>1.4110695962132156E-05</v>
      </c>
      <c r="F13" s="68">
        <f t="shared" si="1"/>
        <v>-4.8504515656177505</v>
      </c>
    </row>
    <row r="14" spans="1:6" ht="12.75">
      <c r="A14" s="5">
        <v>314000</v>
      </c>
      <c r="B14" s="6">
        <f t="shared" si="0"/>
        <v>5.496929648073215</v>
      </c>
      <c r="C14" s="7">
        <v>100</v>
      </c>
      <c r="D14" s="6">
        <v>100</v>
      </c>
      <c r="E14" s="48">
        <v>1.8040023157599176E-06</v>
      </c>
      <c r="F14" s="66">
        <f t="shared" si="1"/>
        <v>-5.743762909299006</v>
      </c>
    </row>
    <row r="15" spans="1:6" ht="12.75">
      <c r="A15" s="11">
        <v>314000</v>
      </c>
      <c r="B15" s="12">
        <f t="shared" si="0"/>
        <v>5.496929648073215</v>
      </c>
      <c r="C15" s="13">
        <v>100</v>
      </c>
      <c r="D15" s="12">
        <v>100</v>
      </c>
      <c r="E15" s="49">
        <v>2.711512532027412E-06</v>
      </c>
      <c r="F15" s="67">
        <f t="shared" si="1"/>
        <v>-5.566788384008252</v>
      </c>
    </row>
    <row r="16" spans="1:6" ht="12.75">
      <c r="A16" s="11">
        <v>314000</v>
      </c>
      <c r="B16" s="12">
        <f t="shared" si="0"/>
        <v>5.496929648073215</v>
      </c>
      <c r="C16" s="13">
        <v>100</v>
      </c>
      <c r="D16" s="12">
        <v>100</v>
      </c>
      <c r="E16" s="49">
        <v>2.0722668854768123E-06</v>
      </c>
      <c r="F16" s="67">
        <f t="shared" si="1"/>
        <v>-5.683554312910499</v>
      </c>
    </row>
    <row r="17" spans="1:6" ht="12.75">
      <c r="A17" s="11">
        <v>314000</v>
      </c>
      <c r="B17" s="12">
        <f t="shared" si="0"/>
        <v>5.496929648073215</v>
      </c>
      <c r="C17" s="13">
        <v>100</v>
      </c>
      <c r="D17" s="12">
        <v>100</v>
      </c>
      <c r="E17" s="49">
        <v>2.1999864452162394E-06</v>
      </c>
      <c r="F17" s="67">
        <f t="shared" si="1"/>
        <v>-5.657579994989578</v>
      </c>
    </row>
    <row r="18" spans="1:6" ht="12.75">
      <c r="A18" s="11">
        <v>314000</v>
      </c>
      <c r="B18" s="12">
        <f t="shared" si="0"/>
        <v>5.496929648073215</v>
      </c>
      <c r="C18" s="13">
        <v>100</v>
      </c>
      <c r="D18" s="12">
        <v>100</v>
      </c>
      <c r="E18" s="49">
        <v>4.618302374414589E-07</v>
      </c>
      <c r="F18" s="67">
        <f t="shared" si="1"/>
        <v>-6.3355176358968235</v>
      </c>
    </row>
    <row r="19" spans="1:6" ht="12.75">
      <c r="A19" s="17">
        <v>314000</v>
      </c>
      <c r="B19" s="18">
        <f aca="true" t="shared" si="2" ref="B19:B31">LOG10(A19)</f>
        <v>5.496929648073215</v>
      </c>
      <c r="C19" s="19">
        <v>100</v>
      </c>
      <c r="D19" s="18">
        <v>100</v>
      </c>
      <c r="E19" s="50">
        <v>3.8201183863992414E-07</v>
      </c>
      <c r="F19" s="68">
        <f t="shared" si="1"/>
        <v>-6.417923177987967</v>
      </c>
    </row>
    <row r="20" spans="1:6" ht="12.75">
      <c r="A20" s="5">
        <v>31400</v>
      </c>
      <c r="B20" s="6">
        <f t="shared" si="2"/>
        <v>4.496929648073215</v>
      </c>
      <c r="C20" s="7">
        <v>100</v>
      </c>
      <c r="D20" s="6">
        <v>1000</v>
      </c>
      <c r="E20" s="48">
        <v>5.033573702180266E-07</v>
      </c>
      <c r="F20" s="66">
        <f t="shared" si="1"/>
        <v>-6.298123568014974</v>
      </c>
    </row>
    <row r="21" spans="1:6" ht="12.75">
      <c r="A21" s="11">
        <v>31400</v>
      </c>
      <c r="B21" s="12">
        <f t="shared" si="2"/>
        <v>4.496929648073215</v>
      </c>
      <c r="C21" s="13">
        <v>100</v>
      </c>
      <c r="D21" s="12">
        <v>1000</v>
      </c>
      <c r="E21" s="49">
        <v>8.151671048726822E-07</v>
      </c>
      <c r="F21" s="67">
        <f t="shared" si="1"/>
        <v>-6.088753354100406</v>
      </c>
    </row>
    <row r="22" spans="1:6" ht="12.75">
      <c r="A22" s="11">
        <v>31400</v>
      </c>
      <c r="B22" s="12">
        <f t="shared" si="2"/>
        <v>4.496929648073215</v>
      </c>
      <c r="C22" s="13">
        <v>100</v>
      </c>
      <c r="D22" s="12">
        <v>1000</v>
      </c>
      <c r="E22" s="49">
        <v>1.314619982319972E-06</v>
      </c>
      <c r="F22" s="67">
        <f t="shared" si="1"/>
        <v>-5.881199770697561</v>
      </c>
    </row>
    <row r="23" spans="1:6" ht="12.75">
      <c r="A23" s="11">
        <v>31400</v>
      </c>
      <c r="B23" s="12">
        <f t="shared" si="2"/>
        <v>4.496929648073215</v>
      </c>
      <c r="C23" s="13">
        <v>100</v>
      </c>
      <c r="D23" s="12">
        <v>1000</v>
      </c>
      <c r="E23" s="49">
        <v>7.273555312224625E-08</v>
      </c>
      <c r="F23" s="67">
        <f t="shared" si="1"/>
        <v>-7.138253254195592</v>
      </c>
    </row>
    <row r="24" spans="1:6" ht="12.75">
      <c r="A24" s="11">
        <v>31400</v>
      </c>
      <c r="B24" s="12">
        <f t="shared" si="2"/>
        <v>4.496929648073215</v>
      </c>
      <c r="C24" s="13">
        <v>100</v>
      </c>
      <c r="D24" s="12">
        <v>1000</v>
      </c>
      <c r="E24" s="49">
        <v>1.2057291325779403E-07</v>
      </c>
      <c r="F24" s="67">
        <f t="shared" si="1"/>
        <v>-6.918750245628078</v>
      </c>
    </row>
    <row r="25" spans="1:6" ht="12.75">
      <c r="A25" s="17">
        <v>31400</v>
      </c>
      <c r="B25" s="18">
        <f t="shared" si="2"/>
        <v>4.496929648073215</v>
      </c>
      <c r="C25" s="19">
        <v>100</v>
      </c>
      <c r="D25" s="18">
        <v>1000</v>
      </c>
      <c r="E25" s="50">
        <v>1.0082479796942965E-07</v>
      </c>
      <c r="F25" s="68">
        <f t="shared" si="1"/>
        <v>-6.996432639549451</v>
      </c>
    </row>
    <row r="26" spans="1:6" ht="12.75">
      <c r="A26" s="5">
        <v>3140</v>
      </c>
      <c r="B26" s="6">
        <f t="shared" si="2"/>
        <v>3.496929648073215</v>
      </c>
      <c r="C26" s="7">
        <v>100</v>
      </c>
      <c r="D26" s="6">
        <v>10000</v>
      </c>
      <c r="E26" s="48">
        <v>6.212974979128749E-08</v>
      </c>
      <c r="F26" s="66">
        <f t="shared" si="1"/>
        <v>-7.206700395372592</v>
      </c>
    </row>
    <row r="27" spans="1:6" ht="12.75">
      <c r="A27" s="11">
        <v>3140</v>
      </c>
      <c r="B27" s="12">
        <f t="shared" si="2"/>
        <v>3.496929648073215</v>
      </c>
      <c r="C27" s="13">
        <v>100</v>
      </c>
      <c r="D27" s="12">
        <v>10000</v>
      </c>
      <c r="E27" s="49">
        <v>1.369579859788259E-08</v>
      </c>
      <c r="F27" s="67">
        <f t="shared" si="1"/>
        <v>-7.863412639091525</v>
      </c>
    </row>
    <row r="28" spans="1:6" ht="12.75">
      <c r="A28" s="11">
        <v>3140</v>
      </c>
      <c r="B28" s="12">
        <f t="shared" si="2"/>
        <v>3.496929648073215</v>
      </c>
      <c r="C28" s="13">
        <v>100</v>
      </c>
      <c r="D28" s="12">
        <v>10000</v>
      </c>
      <c r="E28" s="49">
        <v>3.334744613317914E-09</v>
      </c>
      <c r="F28" s="67">
        <f t="shared" si="1"/>
        <v>-8.476937420300276</v>
      </c>
    </row>
    <row r="29" spans="1:6" ht="12.75">
      <c r="A29" s="11">
        <v>3140</v>
      </c>
      <c r="B29" s="12">
        <f t="shared" si="2"/>
        <v>3.496929648073215</v>
      </c>
      <c r="C29" s="13">
        <v>100</v>
      </c>
      <c r="D29" s="12">
        <v>10000</v>
      </c>
      <c r="E29" s="49">
        <v>6.012020145714265E-08</v>
      </c>
      <c r="F29" s="67">
        <f t="shared" si="1"/>
        <v>-7.220979572802714</v>
      </c>
    </row>
    <row r="30" spans="1:6" ht="12.75">
      <c r="A30" s="11">
        <v>3140</v>
      </c>
      <c r="B30" s="12">
        <f t="shared" si="2"/>
        <v>3.496929648073215</v>
      </c>
      <c r="C30" s="13">
        <v>100</v>
      </c>
      <c r="D30" s="12">
        <v>10000</v>
      </c>
      <c r="E30" s="49">
        <v>9.874279532312949E-08</v>
      </c>
      <c r="F30" s="67">
        <f t="shared" si="1"/>
        <v>-7.005494582441315</v>
      </c>
    </row>
    <row r="31" spans="1:6" ht="12.75">
      <c r="A31" s="17">
        <v>3140</v>
      </c>
      <c r="B31" s="18">
        <f t="shared" si="2"/>
        <v>3.496929648073215</v>
      </c>
      <c r="C31" s="19">
        <v>100</v>
      </c>
      <c r="D31" s="18">
        <v>10000</v>
      </c>
      <c r="E31" s="50">
        <v>1.258880670214284E-07</v>
      </c>
      <c r="F31" s="68">
        <f t="shared" si="1"/>
        <v>-6.9000154348830876</v>
      </c>
    </row>
    <row r="32" spans="1:6" ht="12.75">
      <c r="A32" s="5">
        <v>314</v>
      </c>
      <c r="B32" s="6">
        <f aca="true" t="shared" si="3" ref="B32:B43">LOG10(A32)</f>
        <v>2.496929648073215</v>
      </c>
      <c r="C32" s="7">
        <v>100</v>
      </c>
      <c r="D32" s="6">
        <v>100000</v>
      </c>
      <c r="E32" s="48">
        <v>2.2166897370219755E-09</v>
      </c>
      <c r="F32" s="66">
        <f t="shared" si="1"/>
        <v>-8.654295089442483</v>
      </c>
    </row>
    <row r="33" spans="1:6" ht="12.75">
      <c r="A33" s="11">
        <v>314</v>
      </c>
      <c r="B33" s="12">
        <f t="shared" si="3"/>
        <v>2.496929648073215</v>
      </c>
      <c r="C33" s="13">
        <v>100</v>
      </c>
      <c r="D33" s="12">
        <v>100000</v>
      </c>
      <c r="E33" s="49">
        <v>1.3373314861655069E-09</v>
      </c>
      <c r="F33" s="67">
        <f t="shared" si="1"/>
        <v>-8.873760930233207</v>
      </c>
    </row>
    <row r="34" spans="1:6" ht="12.75">
      <c r="A34" s="11">
        <v>314</v>
      </c>
      <c r="B34" s="12">
        <f t="shared" si="3"/>
        <v>2.496929648073215</v>
      </c>
      <c r="C34" s="13">
        <v>100</v>
      </c>
      <c r="D34" s="12">
        <v>100000</v>
      </c>
      <c r="E34" s="49">
        <v>3.778503229557721E-10</v>
      </c>
      <c r="F34" s="67">
        <f t="shared" si="1"/>
        <v>-9.422680202246392</v>
      </c>
    </row>
    <row r="35" spans="1:6" ht="12.75">
      <c r="A35" s="11">
        <v>314</v>
      </c>
      <c r="B35" s="12">
        <f t="shared" si="3"/>
        <v>2.496929648073215</v>
      </c>
      <c r="C35" s="13">
        <v>100</v>
      </c>
      <c r="D35" s="12">
        <v>100000</v>
      </c>
      <c r="E35" s="49">
        <v>6.726304026768247E-09</v>
      </c>
      <c r="F35" s="67">
        <f t="shared" si="1"/>
        <v>-8.172223506607507</v>
      </c>
    </row>
    <row r="36" spans="1:6" ht="12.75">
      <c r="A36" s="11">
        <v>314</v>
      </c>
      <c r="B36" s="12">
        <f t="shared" si="3"/>
        <v>2.496929648073215</v>
      </c>
      <c r="C36" s="13">
        <v>100</v>
      </c>
      <c r="D36" s="12">
        <v>100000</v>
      </c>
      <c r="E36" s="49">
        <v>1.2502832298803089E-09</v>
      </c>
      <c r="F36" s="67">
        <f t="shared" si="1"/>
        <v>-8.902991593999355</v>
      </c>
    </row>
    <row r="37" spans="1:6" ht="12.75">
      <c r="A37" s="17">
        <v>314</v>
      </c>
      <c r="B37" s="18">
        <f t="shared" si="3"/>
        <v>2.496929648073215</v>
      </c>
      <c r="C37" s="19">
        <v>100</v>
      </c>
      <c r="D37" s="18">
        <v>100000</v>
      </c>
      <c r="E37" s="50">
        <v>2.608851001422683E-10</v>
      </c>
      <c r="F37" s="68">
        <f t="shared" si="1"/>
        <v>-9.583550723930736</v>
      </c>
    </row>
    <row r="38" spans="1:6" ht="12.75">
      <c r="A38" s="5">
        <v>31.4</v>
      </c>
      <c r="B38" s="6">
        <f t="shared" si="3"/>
        <v>1.4969296480732148</v>
      </c>
      <c r="C38" s="7">
        <v>100</v>
      </c>
      <c r="D38" s="6">
        <v>1000000</v>
      </c>
      <c r="E38" s="48">
        <v>3.761188322072644E-11</v>
      </c>
      <c r="F38" s="66">
        <f t="shared" si="1"/>
        <v>-10.424674920980845</v>
      </c>
    </row>
    <row r="39" spans="1:6" ht="12.75">
      <c r="A39" s="11">
        <v>31.4</v>
      </c>
      <c r="B39" s="12">
        <f t="shared" si="3"/>
        <v>1.4969296480732148</v>
      </c>
      <c r="C39" s="13">
        <v>100</v>
      </c>
      <c r="D39" s="12">
        <v>1000000</v>
      </c>
      <c r="E39" s="49">
        <v>2.6577269565599243E-11</v>
      </c>
      <c r="F39" s="67">
        <f t="shared" si="1"/>
        <v>-10.57548963864927</v>
      </c>
    </row>
    <row r="40" spans="1:6" ht="12.75">
      <c r="A40" s="11">
        <v>31.4</v>
      </c>
      <c r="B40" s="12">
        <f t="shared" si="3"/>
        <v>1.4969296480732148</v>
      </c>
      <c r="C40" s="13">
        <v>100</v>
      </c>
      <c r="D40" s="12">
        <v>1000000</v>
      </c>
      <c r="E40" s="49">
        <v>1.9464129641452874E-12</v>
      </c>
      <c r="F40" s="67">
        <f t="shared" si="1"/>
        <v>-11.710765011435432</v>
      </c>
    </row>
    <row r="41" spans="1:6" ht="12.75">
      <c r="A41" s="11">
        <v>31.4</v>
      </c>
      <c r="B41" s="12">
        <f t="shared" si="3"/>
        <v>1.4969296480732148</v>
      </c>
      <c r="C41" s="13">
        <v>100</v>
      </c>
      <c r="D41" s="12">
        <v>1000000</v>
      </c>
      <c r="E41" s="49">
        <v>9.765286415644451E-11</v>
      </c>
      <c r="F41" s="67">
        <f t="shared" si="1"/>
        <v>-10.010315014341336</v>
      </c>
    </row>
    <row r="42" spans="1:6" ht="12.75">
      <c r="A42" s="11">
        <v>31.4</v>
      </c>
      <c r="B42" s="12">
        <f t="shared" si="3"/>
        <v>1.4969296480732148</v>
      </c>
      <c r="C42" s="13">
        <v>100</v>
      </c>
      <c r="D42" s="12">
        <v>1000000</v>
      </c>
      <c r="E42" s="49">
        <v>8.010375543124952E-10</v>
      </c>
      <c r="F42" s="67">
        <f t="shared" si="1"/>
        <v>-9.096347122806689</v>
      </c>
    </row>
    <row r="43" spans="1:6" ht="12.75">
      <c r="A43" s="17">
        <v>31.4</v>
      </c>
      <c r="B43" s="18">
        <f t="shared" si="3"/>
        <v>1.4969296480732148</v>
      </c>
      <c r="C43" s="19">
        <v>100</v>
      </c>
      <c r="D43" s="18">
        <v>1000000</v>
      </c>
      <c r="E43" s="50">
        <v>3.6978371919739665E-10</v>
      </c>
      <c r="F43" s="68">
        <f t="shared" si="1"/>
        <v>-9.432052213832288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9.57421875" style="0" bestFit="1" customWidth="1"/>
    <col min="7" max="7" width="21.421875" style="0" bestFit="1" customWidth="1"/>
    <col min="8" max="8" width="18.00390625" style="0" bestFit="1" customWidth="1"/>
    <col min="9" max="9" width="30.8515625" style="0" customWidth="1"/>
    <col min="10" max="10" width="9.8515625" style="0" customWidth="1"/>
    <col min="11" max="11" width="13.421875" style="0" bestFit="1" customWidth="1"/>
    <col min="12" max="12" width="26.421875" style="0" customWidth="1"/>
  </cols>
  <sheetData>
    <row r="1" spans="1:12" ht="39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29" t="s">
        <v>14</v>
      </c>
      <c r="G1" s="28" t="s">
        <v>9</v>
      </c>
      <c r="H1" s="28" t="s">
        <v>5</v>
      </c>
      <c r="I1" s="28" t="s">
        <v>6</v>
      </c>
      <c r="J1" s="30" t="s">
        <v>7</v>
      </c>
      <c r="K1" s="29" t="s">
        <v>1</v>
      </c>
      <c r="L1" s="58" t="s">
        <v>16</v>
      </c>
    </row>
    <row r="2" spans="1:12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0.0016309436367068896</v>
      </c>
      <c r="F2" s="49">
        <f>LOG10(E2)</f>
        <v>-2.7875610473534356</v>
      </c>
      <c r="G2" s="13">
        <f>(F2+10.972)/1.0576</f>
        <v>7.738690386390473</v>
      </c>
      <c r="H2" s="12">
        <f>10^G2</f>
        <v>54788623.11635329</v>
      </c>
      <c r="I2" s="14">
        <f>H2/A2</f>
        <v>1.74486060880106</v>
      </c>
      <c r="J2" s="15">
        <f>I2-1</f>
        <v>0.7448606088010601</v>
      </c>
      <c r="K2" s="47">
        <f>STDEV(H2:H7)/AVERAGE(H2:H7)</f>
        <v>0.21181379613083093</v>
      </c>
      <c r="L2" s="59">
        <f>H2*D2</f>
        <v>54788623.11635329</v>
      </c>
    </row>
    <row r="3" spans="1:12" ht="12.75">
      <c r="A3" s="11">
        <v>31400000</v>
      </c>
      <c r="B3" s="12">
        <f aca="true" t="shared" si="0" ref="B3:B66">LOG10(A3)</f>
        <v>7.496929648073215</v>
      </c>
      <c r="C3" s="13">
        <v>100</v>
      </c>
      <c r="D3" s="12">
        <v>1</v>
      </c>
      <c r="E3" s="49">
        <v>0.001000298566175424</v>
      </c>
      <c r="F3" s="49">
        <f aca="true" t="shared" si="1" ref="F3:F66">LOG10(E3)</f>
        <v>-2.9998703537105658</v>
      </c>
      <c r="G3" s="13">
        <f aca="true" t="shared" si="2" ref="G3:G66">(F3+10.972)/1.0576</f>
        <v>7.537944067974123</v>
      </c>
      <c r="H3" s="12">
        <f aca="true" t="shared" si="3" ref="H3:H66">10^G3</f>
        <v>34509929.17402384</v>
      </c>
      <c r="I3" s="14">
        <f aca="true" t="shared" si="4" ref="I3:I66">H3/A3</f>
        <v>1.0990423303829246</v>
      </c>
      <c r="J3" s="15">
        <f aca="true" t="shared" si="5" ref="J3:J66">I3-1</f>
        <v>0.09904233038292465</v>
      </c>
      <c r="K3" s="40"/>
      <c r="L3" s="59">
        <f aca="true" t="shared" si="6" ref="L3:L66">H3*D3</f>
        <v>34509929.17402384</v>
      </c>
    </row>
    <row r="4" spans="1:12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0.0008763480203565432</v>
      </c>
      <c r="F4" s="49">
        <f t="shared" si="1"/>
        <v>-3.057323390059075</v>
      </c>
      <c r="G4" s="13">
        <f t="shared" si="2"/>
        <v>7.483620092606774</v>
      </c>
      <c r="H4" s="12">
        <f t="shared" si="3"/>
        <v>30452299.510865513</v>
      </c>
      <c r="I4" s="14">
        <f t="shared" si="4"/>
        <v>0.9698184557600482</v>
      </c>
      <c r="J4" s="15">
        <f t="shared" si="5"/>
        <v>-0.030181544239951785</v>
      </c>
      <c r="K4" s="40"/>
      <c r="L4" s="59">
        <f t="shared" si="6"/>
        <v>30452299.510865513</v>
      </c>
    </row>
    <row r="5" spans="1:12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0.001108691698225826</v>
      </c>
      <c r="F5" s="49">
        <f t="shared" si="1"/>
        <v>-2.9551892044134673</v>
      </c>
      <c r="G5" s="13">
        <f t="shared" si="2"/>
        <v>7.580191750743696</v>
      </c>
      <c r="H5" s="12">
        <f t="shared" si="3"/>
        <v>38035729.55197034</v>
      </c>
      <c r="I5" s="14">
        <f t="shared" si="4"/>
        <v>1.2113289666232592</v>
      </c>
      <c r="J5" s="15">
        <f t="shared" si="5"/>
        <v>0.21132896662325917</v>
      </c>
      <c r="K5" s="40"/>
      <c r="L5" s="59">
        <f t="shared" si="6"/>
        <v>38035729.55197034</v>
      </c>
    </row>
    <row r="6" spans="1:12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0.0011311594073317914</v>
      </c>
      <c r="F6" s="49">
        <f t="shared" si="1"/>
        <v>-2.946476188313905</v>
      </c>
      <c r="G6" s="13">
        <f t="shared" si="2"/>
        <v>7.588430230414233</v>
      </c>
      <c r="H6" s="12">
        <f t="shared" si="3"/>
        <v>38764146.87477194</v>
      </c>
      <c r="I6" s="14">
        <f t="shared" si="4"/>
        <v>1.2345269705341382</v>
      </c>
      <c r="J6" s="15">
        <f t="shared" si="5"/>
        <v>0.23452697053413818</v>
      </c>
      <c r="K6" s="40"/>
      <c r="L6" s="59">
        <f t="shared" si="6"/>
        <v>38764146.87477194</v>
      </c>
    </row>
    <row r="7" spans="1:12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0.0011180186563770449</v>
      </c>
      <c r="F7" s="50">
        <f t="shared" si="1"/>
        <v>-2.951550949317216</v>
      </c>
      <c r="G7" s="19">
        <f t="shared" si="2"/>
        <v>7.583631855789318</v>
      </c>
      <c r="H7" s="18">
        <f t="shared" si="3"/>
        <v>38338212.10614728</v>
      </c>
      <c r="I7" s="20">
        <f t="shared" si="4"/>
        <v>1.2209621689855823</v>
      </c>
      <c r="J7" s="21">
        <f t="shared" si="5"/>
        <v>0.2209621689855823</v>
      </c>
      <c r="K7" s="43"/>
      <c r="L7" s="59">
        <f t="shared" si="6"/>
        <v>38338212.10614728</v>
      </c>
    </row>
    <row r="8" spans="1:12" ht="12.75">
      <c r="A8" s="5">
        <v>31400000</v>
      </c>
      <c r="B8" s="6">
        <f t="shared" si="0"/>
        <v>7.496929648073215</v>
      </c>
      <c r="C8" s="7">
        <v>90</v>
      </c>
      <c r="D8" s="6">
        <v>1</v>
      </c>
      <c r="E8" s="48">
        <v>0.0007474841343994773</v>
      </c>
      <c r="F8" s="48">
        <f t="shared" si="1"/>
        <v>-3.126398020951203</v>
      </c>
      <c r="G8" s="7">
        <f t="shared" si="2"/>
        <v>7.418307468843414</v>
      </c>
      <c r="H8" s="6">
        <f t="shared" si="3"/>
        <v>26200372.678627063</v>
      </c>
      <c r="I8" s="8">
        <f t="shared" si="4"/>
        <v>0.8344067732046835</v>
      </c>
      <c r="J8" s="9">
        <f t="shared" si="5"/>
        <v>-0.16559322679531652</v>
      </c>
      <c r="K8" s="39">
        <f>STDEV(H8:H13)/AVERAGE(H8:H13)</f>
        <v>0.10294807302130993</v>
      </c>
      <c r="L8" s="59">
        <f t="shared" si="6"/>
        <v>26200372.678627063</v>
      </c>
    </row>
    <row r="9" spans="1:12" ht="12.75">
      <c r="A9" s="11">
        <v>31400000</v>
      </c>
      <c r="B9" s="12">
        <f t="shared" si="0"/>
        <v>7.496929648073215</v>
      </c>
      <c r="C9" s="13">
        <v>90</v>
      </c>
      <c r="D9" s="12">
        <v>1</v>
      </c>
      <c r="E9" s="49">
        <v>0.0005817154335998601</v>
      </c>
      <c r="F9" s="49">
        <f t="shared" si="1"/>
        <v>-3.2352894137014796</v>
      </c>
      <c r="G9" s="13">
        <f t="shared" si="2"/>
        <v>7.31534662093279</v>
      </c>
      <c r="H9" s="12">
        <f t="shared" si="3"/>
        <v>20670292.436810587</v>
      </c>
      <c r="I9" s="14">
        <f t="shared" si="4"/>
        <v>0.6582895680512926</v>
      </c>
      <c r="J9" s="15">
        <f t="shared" si="5"/>
        <v>-0.3417104319487074</v>
      </c>
      <c r="K9" s="40"/>
      <c r="L9" s="59">
        <f t="shared" si="6"/>
        <v>20670292.436810587</v>
      </c>
    </row>
    <row r="10" spans="1:12" ht="12.75">
      <c r="A10" s="11">
        <v>31400000</v>
      </c>
      <c r="B10" s="12">
        <f t="shared" si="0"/>
        <v>7.496929648073215</v>
      </c>
      <c r="C10" s="13">
        <v>90</v>
      </c>
      <c r="D10" s="12">
        <v>1</v>
      </c>
      <c r="E10" s="49">
        <v>0.0007005217504046574</v>
      </c>
      <c r="F10" s="49">
        <f t="shared" si="1"/>
        <v>-3.154578375818499</v>
      </c>
      <c r="G10" s="13">
        <f t="shared" si="2"/>
        <v>7.3916618988100415</v>
      </c>
      <c r="H10" s="12">
        <f t="shared" si="3"/>
        <v>24641202.56045839</v>
      </c>
      <c r="I10" s="14">
        <f t="shared" si="4"/>
        <v>0.7847516738999487</v>
      </c>
      <c r="J10" s="15">
        <f t="shared" si="5"/>
        <v>-0.2152483261000513</v>
      </c>
      <c r="K10" s="40"/>
      <c r="L10" s="59">
        <f t="shared" si="6"/>
        <v>24641202.56045839</v>
      </c>
    </row>
    <row r="11" spans="1:12" ht="12.75">
      <c r="A11" s="11">
        <v>31400000</v>
      </c>
      <c r="B11" s="12">
        <f t="shared" si="0"/>
        <v>7.496929648073215</v>
      </c>
      <c r="C11" s="13">
        <v>90</v>
      </c>
      <c r="D11" s="12">
        <v>1</v>
      </c>
      <c r="E11" s="49">
        <v>0.0008007619731164089</v>
      </c>
      <c r="F11" s="49">
        <f t="shared" si="1"/>
        <v>-3.096496558977581</v>
      </c>
      <c r="G11" s="13">
        <f t="shared" si="2"/>
        <v>7.446580409438746</v>
      </c>
      <c r="H11" s="12">
        <f t="shared" si="3"/>
        <v>27962784.094141375</v>
      </c>
      <c r="I11" s="14">
        <f t="shared" si="4"/>
        <v>0.8905345252911266</v>
      </c>
      <c r="J11" s="15">
        <f t="shared" si="5"/>
        <v>-0.10946547470887336</v>
      </c>
      <c r="K11" s="40"/>
      <c r="L11" s="59">
        <f t="shared" si="6"/>
        <v>27962784.094141375</v>
      </c>
    </row>
    <row r="12" spans="1:12" ht="12.75">
      <c r="A12" s="11">
        <v>31400000</v>
      </c>
      <c r="B12" s="12">
        <f t="shared" si="0"/>
        <v>7.496929648073215</v>
      </c>
      <c r="C12" s="13">
        <v>90</v>
      </c>
      <c r="D12" s="12">
        <v>1</v>
      </c>
      <c r="E12" s="49">
        <v>0.0007692411011269787</v>
      </c>
      <c r="F12" s="49">
        <f t="shared" si="1"/>
        <v>-3.1139375191348457</v>
      </c>
      <c r="G12" s="13">
        <f t="shared" si="2"/>
        <v>7.430089335159941</v>
      </c>
      <c r="H12" s="12">
        <f t="shared" si="3"/>
        <v>26920885.144488763</v>
      </c>
      <c r="I12" s="14">
        <f t="shared" si="4"/>
        <v>0.85735303007926</v>
      </c>
      <c r="J12" s="15">
        <f t="shared" si="5"/>
        <v>-0.14264696992074</v>
      </c>
      <c r="K12" s="40"/>
      <c r="L12" s="59">
        <f t="shared" si="6"/>
        <v>26920885.144488763</v>
      </c>
    </row>
    <row r="13" spans="1:12" ht="12.75">
      <c r="A13" s="17">
        <v>31400000</v>
      </c>
      <c r="B13" s="18">
        <f t="shared" si="0"/>
        <v>7.496929648073215</v>
      </c>
      <c r="C13" s="19">
        <v>90</v>
      </c>
      <c r="D13" s="18">
        <v>1</v>
      </c>
      <c r="E13" s="50">
        <v>0.0007687064773772643</v>
      </c>
      <c r="F13" s="50">
        <f t="shared" si="1"/>
        <v>-3.1142394594051037</v>
      </c>
      <c r="G13" s="19">
        <f t="shared" si="2"/>
        <v>7.42980383944298</v>
      </c>
      <c r="H13" s="18">
        <f t="shared" si="3"/>
        <v>26903193.757557884</v>
      </c>
      <c r="I13" s="20">
        <f t="shared" si="4"/>
        <v>0.8567896101133085</v>
      </c>
      <c r="J13" s="21">
        <f t="shared" si="5"/>
        <v>-0.14321038988669155</v>
      </c>
      <c r="K13" s="43"/>
      <c r="L13" s="59">
        <f t="shared" si="6"/>
        <v>26903193.757557884</v>
      </c>
    </row>
    <row r="14" spans="1:12" ht="12.75">
      <c r="A14" s="5">
        <v>31400000</v>
      </c>
      <c r="B14" s="6">
        <f t="shared" si="0"/>
        <v>7.496929648073215</v>
      </c>
      <c r="C14" s="7">
        <v>80</v>
      </c>
      <c r="D14" s="6">
        <v>1</v>
      </c>
      <c r="E14" s="48">
        <v>0.0006559142125365483</v>
      </c>
      <c r="F14" s="48">
        <f t="shared" si="1"/>
        <v>-3.1831529585791003</v>
      </c>
      <c r="G14" s="7">
        <f t="shared" si="2"/>
        <v>7.36464357169147</v>
      </c>
      <c r="H14" s="6">
        <f t="shared" si="3"/>
        <v>23154935.293308996</v>
      </c>
      <c r="I14" s="8">
        <f t="shared" si="4"/>
        <v>0.7374183214429616</v>
      </c>
      <c r="J14" s="9">
        <f t="shared" si="5"/>
        <v>-0.2625816785570384</v>
      </c>
      <c r="K14" s="39">
        <f>STDEV(H14:H19)/AVERAGE(H14:H19)</f>
        <v>0.14828648947289316</v>
      </c>
      <c r="L14" s="59">
        <f t="shared" si="6"/>
        <v>23154935.293308996</v>
      </c>
    </row>
    <row r="15" spans="1:12" ht="12.75">
      <c r="A15" s="11">
        <v>31400000</v>
      </c>
      <c r="B15" s="12">
        <f t="shared" si="0"/>
        <v>7.496929648073215</v>
      </c>
      <c r="C15" s="13">
        <v>80</v>
      </c>
      <c r="D15" s="12">
        <v>1</v>
      </c>
      <c r="E15" s="49">
        <v>0.0007137401957796553</v>
      </c>
      <c r="F15" s="49">
        <f t="shared" si="1"/>
        <v>-3.1464598443475515</v>
      </c>
      <c r="G15" s="13">
        <f t="shared" si="2"/>
        <v>7.39933827122962</v>
      </c>
      <c r="H15" s="12">
        <f t="shared" si="3"/>
        <v>25080620.176494304</v>
      </c>
      <c r="I15" s="14">
        <f t="shared" si="4"/>
        <v>0.7987458654934492</v>
      </c>
      <c r="J15" s="15">
        <f t="shared" si="5"/>
        <v>-0.20125413450655083</v>
      </c>
      <c r="K15" s="40"/>
      <c r="L15" s="59">
        <f t="shared" si="6"/>
        <v>25080620.176494304</v>
      </c>
    </row>
    <row r="16" spans="1:12" ht="12.75">
      <c r="A16" s="11">
        <v>31400000</v>
      </c>
      <c r="B16" s="12">
        <f t="shared" si="0"/>
        <v>7.496929648073215</v>
      </c>
      <c r="C16" s="13">
        <v>80</v>
      </c>
      <c r="D16" s="12">
        <v>1</v>
      </c>
      <c r="E16" s="49">
        <v>0.0008124997840044915</v>
      </c>
      <c r="F16" s="49">
        <f t="shared" si="1"/>
        <v>-3.0901767458022205</v>
      </c>
      <c r="G16" s="13">
        <f t="shared" si="2"/>
        <v>7.452556027040259</v>
      </c>
      <c r="H16" s="12">
        <f t="shared" si="3"/>
        <v>28350193.473188184</v>
      </c>
      <c r="I16" s="14">
        <f t="shared" si="4"/>
        <v>0.9028724036047192</v>
      </c>
      <c r="J16" s="15">
        <f t="shared" si="5"/>
        <v>-0.09712759639528079</v>
      </c>
      <c r="K16" s="40"/>
      <c r="L16" s="59">
        <f t="shared" si="6"/>
        <v>28350193.473188184</v>
      </c>
    </row>
    <row r="17" spans="1:12" ht="12.75">
      <c r="A17" s="11">
        <v>31400000</v>
      </c>
      <c r="B17" s="12">
        <f t="shared" si="0"/>
        <v>7.496929648073215</v>
      </c>
      <c r="C17" s="13">
        <v>80</v>
      </c>
      <c r="D17" s="12">
        <v>1</v>
      </c>
      <c r="E17" s="49">
        <v>0.0005736930002342339</v>
      </c>
      <c r="F17" s="49">
        <f t="shared" si="1"/>
        <v>-3.2413204490162735</v>
      </c>
      <c r="G17" s="13">
        <f t="shared" si="2"/>
        <v>7.30964405350201</v>
      </c>
      <c r="H17" s="12">
        <f t="shared" si="3"/>
        <v>20400652.277413704</v>
      </c>
      <c r="I17" s="14">
        <f t="shared" si="4"/>
        <v>0.6497023018284619</v>
      </c>
      <c r="J17" s="15">
        <f t="shared" si="5"/>
        <v>-0.3502976981715381</v>
      </c>
      <c r="K17" s="40"/>
      <c r="L17" s="59">
        <f t="shared" si="6"/>
        <v>20400652.277413704</v>
      </c>
    </row>
    <row r="18" spans="1:12" ht="12.75">
      <c r="A18" s="11">
        <v>31400000</v>
      </c>
      <c r="B18" s="12">
        <f t="shared" si="0"/>
        <v>7.496929648073215</v>
      </c>
      <c r="C18" s="13">
        <v>80</v>
      </c>
      <c r="D18" s="12">
        <v>1</v>
      </c>
      <c r="E18" s="49">
        <v>0.0005304218551985557</v>
      </c>
      <c r="F18" s="49">
        <f t="shared" si="1"/>
        <v>-3.2753785898133363</v>
      </c>
      <c r="G18" s="13">
        <f t="shared" si="2"/>
        <v>7.277440819011595</v>
      </c>
      <c r="H18" s="12">
        <f t="shared" si="3"/>
        <v>18942653.666252363</v>
      </c>
      <c r="I18" s="14">
        <f t="shared" si="4"/>
        <v>0.6032692250398842</v>
      </c>
      <c r="J18" s="15">
        <f t="shared" si="5"/>
        <v>-0.3967307749601158</v>
      </c>
      <c r="K18" s="40"/>
      <c r="L18" s="59">
        <f t="shared" si="6"/>
        <v>18942653.666252363</v>
      </c>
    </row>
    <row r="19" spans="1:12" ht="12.75">
      <c r="A19" s="17">
        <v>31400000</v>
      </c>
      <c r="B19" s="18">
        <f t="shared" si="0"/>
        <v>7.496929648073215</v>
      </c>
      <c r="C19" s="19">
        <v>80</v>
      </c>
      <c r="D19" s="18">
        <v>1</v>
      </c>
      <c r="E19" s="50">
        <v>0.0006125411778671083</v>
      </c>
      <c r="F19" s="50">
        <f t="shared" si="1"/>
        <v>-3.2128647106869432</v>
      </c>
      <c r="G19" s="19">
        <f t="shared" si="2"/>
        <v>7.336550008805839</v>
      </c>
      <c r="H19" s="18">
        <f t="shared" si="3"/>
        <v>21704511.15607136</v>
      </c>
      <c r="I19" s="20">
        <f t="shared" si="4"/>
        <v>0.6912264699385784</v>
      </c>
      <c r="J19" s="21">
        <f t="shared" si="5"/>
        <v>-0.3087735300614216</v>
      </c>
      <c r="K19" s="43"/>
      <c r="L19" s="59">
        <f t="shared" si="6"/>
        <v>21704511.15607136</v>
      </c>
    </row>
    <row r="20" spans="1:12" ht="12.75">
      <c r="A20" s="5">
        <v>31400000</v>
      </c>
      <c r="B20" s="6">
        <f t="shared" si="0"/>
        <v>7.496929648073215</v>
      </c>
      <c r="C20" s="7">
        <v>70</v>
      </c>
      <c r="D20" s="6">
        <v>1</v>
      </c>
      <c r="E20" s="48">
        <v>0.0007093807375423227</v>
      </c>
      <c r="F20" s="48">
        <f t="shared" si="1"/>
        <v>-3.1491206084953913</v>
      </c>
      <c r="G20" s="7">
        <f t="shared" si="2"/>
        <v>7.396822420106475</v>
      </c>
      <c r="H20" s="6">
        <f t="shared" si="3"/>
        <v>24935749.135925498</v>
      </c>
      <c r="I20" s="8">
        <f t="shared" si="4"/>
        <v>0.7941321380867993</v>
      </c>
      <c r="J20" s="9">
        <f t="shared" si="5"/>
        <v>-0.20586786191320072</v>
      </c>
      <c r="K20" s="39">
        <f>STDEV(H20:H25)/AVERAGE(H20:H25)</f>
        <v>0.06579461691008878</v>
      </c>
      <c r="L20" s="59">
        <f t="shared" si="6"/>
        <v>24935749.135925498</v>
      </c>
    </row>
    <row r="21" spans="1:12" ht="12.75">
      <c r="A21" s="11">
        <v>31400000</v>
      </c>
      <c r="B21" s="12">
        <f t="shared" si="0"/>
        <v>7.496929648073215</v>
      </c>
      <c r="C21" s="13">
        <v>70</v>
      </c>
      <c r="D21" s="12">
        <v>1</v>
      </c>
      <c r="E21" s="49">
        <v>0.0007418422908662517</v>
      </c>
      <c r="F21" s="49">
        <f t="shared" si="1"/>
        <v>-3.129688412088138</v>
      </c>
      <c r="G21" s="13">
        <f t="shared" si="2"/>
        <v>7.4151962820649215</v>
      </c>
      <c r="H21" s="12">
        <f t="shared" si="3"/>
        <v>26013349.86888267</v>
      </c>
      <c r="I21" s="14">
        <f t="shared" si="4"/>
        <v>0.8284506327669641</v>
      </c>
      <c r="J21" s="15">
        <f t="shared" si="5"/>
        <v>-0.17154936723303593</v>
      </c>
      <c r="K21" s="40"/>
      <c r="L21" s="59">
        <f t="shared" si="6"/>
        <v>26013349.86888267</v>
      </c>
    </row>
    <row r="22" spans="1:12" ht="12.75">
      <c r="A22" s="11">
        <v>31400000</v>
      </c>
      <c r="B22" s="12">
        <f t="shared" si="0"/>
        <v>7.496929648073215</v>
      </c>
      <c r="C22" s="13">
        <v>70</v>
      </c>
      <c r="D22" s="12">
        <v>1</v>
      </c>
      <c r="E22" s="49">
        <v>0.0006853003168407476</v>
      </c>
      <c r="F22" s="49">
        <f t="shared" si="1"/>
        <v>-3.1641190673914825</v>
      </c>
      <c r="G22" s="13">
        <f t="shared" si="2"/>
        <v>7.382640821301548</v>
      </c>
      <c r="H22" s="12">
        <f t="shared" si="3"/>
        <v>24134639.7873674</v>
      </c>
      <c r="I22" s="14">
        <f t="shared" si="4"/>
        <v>0.7686191015085159</v>
      </c>
      <c r="J22" s="15">
        <f t="shared" si="5"/>
        <v>-0.23138089849148413</v>
      </c>
      <c r="K22" s="40"/>
      <c r="L22" s="59">
        <f t="shared" si="6"/>
        <v>24134639.7873674</v>
      </c>
    </row>
    <row r="23" spans="1:12" ht="12.75">
      <c r="A23" s="11">
        <v>31400000</v>
      </c>
      <c r="B23" s="12">
        <f t="shared" si="0"/>
        <v>7.496929648073215</v>
      </c>
      <c r="C23" s="13">
        <v>70</v>
      </c>
      <c r="D23" s="12">
        <v>1</v>
      </c>
      <c r="E23" s="49">
        <v>0.0006456879740680669</v>
      </c>
      <c r="F23" s="49">
        <f t="shared" si="1"/>
        <v>-3.1899773022491322</v>
      </c>
      <c r="G23" s="13">
        <f t="shared" si="2"/>
        <v>7.358190901806795</v>
      </c>
      <c r="H23" s="12">
        <f t="shared" si="3"/>
        <v>22813446.569523986</v>
      </c>
      <c r="I23" s="14">
        <f t="shared" si="4"/>
        <v>0.7265428843797448</v>
      </c>
      <c r="J23" s="15">
        <f t="shared" si="5"/>
        <v>-0.2734571156202552</v>
      </c>
      <c r="K23" s="40"/>
      <c r="L23" s="59">
        <f t="shared" si="6"/>
        <v>22813446.569523986</v>
      </c>
    </row>
    <row r="24" spans="1:12" ht="12.75">
      <c r="A24" s="11">
        <v>31400000</v>
      </c>
      <c r="B24" s="12">
        <f t="shared" si="0"/>
        <v>7.496929648073215</v>
      </c>
      <c r="C24" s="13">
        <v>70</v>
      </c>
      <c r="D24" s="12">
        <v>1</v>
      </c>
      <c r="E24" s="49">
        <v>0.0006525181548590903</v>
      </c>
      <c r="F24" s="49">
        <f t="shared" si="1"/>
        <v>-3.1854074005483994</v>
      </c>
      <c r="G24" s="13">
        <f t="shared" si="2"/>
        <v>7.362511913248486</v>
      </c>
      <c r="H24" s="12">
        <f t="shared" si="3"/>
        <v>23041561.81115528</v>
      </c>
      <c r="I24" s="14">
        <f t="shared" si="4"/>
        <v>0.7338077009922063</v>
      </c>
      <c r="J24" s="15">
        <f t="shared" si="5"/>
        <v>-0.26619229900779373</v>
      </c>
      <c r="K24" s="40"/>
      <c r="L24" s="59">
        <f t="shared" si="6"/>
        <v>23041561.81115528</v>
      </c>
    </row>
    <row r="25" spans="1:12" ht="12.75">
      <c r="A25" s="17">
        <v>31400000</v>
      </c>
      <c r="B25" s="18">
        <f t="shared" si="0"/>
        <v>7.496929648073215</v>
      </c>
      <c r="C25" s="19">
        <v>70</v>
      </c>
      <c r="D25" s="18">
        <v>1</v>
      </c>
      <c r="E25" s="50">
        <v>0.0006125607248753333</v>
      </c>
      <c r="F25" s="50">
        <f t="shared" si="1"/>
        <v>-3.2128508519903045</v>
      </c>
      <c r="G25" s="19">
        <f t="shared" si="2"/>
        <v>7.336563112717185</v>
      </c>
      <c r="H25" s="18">
        <f t="shared" si="3"/>
        <v>21705166.053364985</v>
      </c>
      <c r="I25" s="20">
        <f t="shared" si="4"/>
        <v>0.6912473265402861</v>
      </c>
      <c r="J25" s="21">
        <f t="shared" si="5"/>
        <v>-0.3087526734597139</v>
      </c>
      <c r="K25" s="43"/>
      <c r="L25" s="59">
        <f t="shared" si="6"/>
        <v>21705166.053364985</v>
      </c>
    </row>
    <row r="26" spans="1:12" ht="12.75">
      <c r="A26" s="5">
        <v>31400000</v>
      </c>
      <c r="B26" s="6">
        <f t="shared" si="0"/>
        <v>7.496929648073215</v>
      </c>
      <c r="C26" s="7">
        <v>60</v>
      </c>
      <c r="D26" s="6">
        <v>1</v>
      </c>
      <c r="E26" s="48">
        <v>0.0004893580304232426</v>
      </c>
      <c r="F26" s="48">
        <f t="shared" si="1"/>
        <v>-3.310373280462761</v>
      </c>
      <c r="G26" s="7">
        <f t="shared" si="2"/>
        <v>7.244352041922502</v>
      </c>
      <c r="H26" s="6">
        <f t="shared" si="3"/>
        <v>17553027.85124866</v>
      </c>
      <c r="I26" s="8">
        <f t="shared" si="4"/>
        <v>0.5590136258359446</v>
      </c>
      <c r="J26" s="9">
        <f t="shared" si="5"/>
        <v>-0.4409863741640554</v>
      </c>
      <c r="K26" s="39">
        <f>STDEV(H26:H31)/AVERAGE(H26:H31)</f>
        <v>0.3339814244234315</v>
      </c>
      <c r="L26" s="59">
        <f t="shared" si="6"/>
        <v>17553027.85124866</v>
      </c>
    </row>
    <row r="27" spans="1:12" ht="12.75">
      <c r="A27" s="11">
        <v>31400000</v>
      </c>
      <c r="B27" s="12">
        <f t="shared" si="0"/>
        <v>7.496929648073215</v>
      </c>
      <c r="C27" s="13">
        <v>60</v>
      </c>
      <c r="D27" s="12">
        <v>1</v>
      </c>
      <c r="E27" s="49">
        <v>0.00047764951588834714</v>
      </c>
      <c r="F27" s="49">
        <f t="shared" si="1"/>
        <v>-3.3208906580880706</v>
      </c>
      <c r="G27" s="13">
        <f t="shared" si="2"/>
        <v>7.234407471550613</v>
      </c>
      <c r="H27" s="12">
        <f t="shared" si="3"/>
        <v>17155661.61870671</v>
      </c>
      <c r="I27" s="14">
        <f t="shared" si="4"/>
        <v>0.5463586502772838</v>
      </c>
      <c r="J27" s="15">
        <f t="shared" si="5"/>
        <v>-0.4536413497227162</v>
      </c>
      <c r="K27" s="40"/>
      <c r="L27" s="59">
        <f t="shared" si="6"/>
        <v>17155661.61870671</v>
      </c>
    </row>
    <row r="28" spans="1:12" ht="12.75">
      <c r="A28" s="11">
        <v>31400000</v>
      </c>
      <c r="B28" s="12">
        <f t="shared" si="0"/>
        <v>7.496929648073215</v>
      </c>
      <c r="C28" s="13">
        <v>60</v>
      </c>
      <c r="D28" s="12">
        <v>1</v>
      </c>
      <c r="E28" s="49">
        <v>0.0005192590805260449</v>
      </c>
      <c r="F28" s="49">
        <f t="shared" si="1"/>
        <v>-3.2846159000160275</v>
      </c>
      <c r="G28" s="13">
        <f t="shared" si="2"/>
        <v>7.268706599833559</v>
      </c>
      <c r="H28" s="12">
        <f t="shared" si="3"/>
        <v>18565497.855571024</v>
      </c>
      <c r="I28" s="14">
        <f t="shared" si="4"/>
        <v>0.5912578934895231</v>
      </c>
      <c r="J28" s="15">
        <f t="shared" si="5"/>
        <v>-0.40874210651047693</v>
      </c>
      <c r="K28" s="40"/>
      <c r="L28" s="59">
        <f t="shared" si="6"/>
        <v>18565497.855571024</v>
      </c>
    </row>
    <row r="29" spans="1:12" ht="12.75">
      <c r="A29" s="11">
        <v>31400000</v>
      </c>
      <c r="B29" s="12">
        <f t="shared" si="0"/>
        <v>7.496929648073215</v>
      </c>
      <c r="C29" s="13">
        <v>60</v>
      </c>
      <c r="D29" s="12">
        <v>1</v>
      </c>
      <c r="E29" s="49">
        <v>0.0007586348714730993</v>
      </c>
      <c r="F29" s="49">
        <f t="shared" si="1"/>
        <v>-3.119967198358418</v>
      </c>
      <c r="G29" s="13">
        <f t="shared" si="2"/>
        <v>7.424388049963673</v>
      </c>
      <c r="H29" s="12">
        <f t="shared" si="3"/>
        <v>26569785.599922437</v>
      </c>
      <c r="I29" s="14">
        <f t="shared" si="4"/>
        <v>0.8461715159210967</v>
      </c>
      <c r="J29" s="15">
        <f t="shared" si="5"/>
        <v>-0.15382848407890326</v>
      </c>
      <c r="K29" s="40"/>
      <c r="L29" s="59">
        <f t="shared" si="6"/>
        <v>26569785.599922437</v>
      </c>
    </row>
    <row r="30" spans="1:12" ht="12.75">
      <c r="A30" s="11">
        <v>31400000</v>
      </c>
      <c r="B30" s="12">
        <f t="shared" si="0"/>
        <v>7.496929648073215</v>
      </c>
      <c r="C30" s="13">
        <v>60</v>
      </c>
      <c r="D30" s="12">
        <v>1</v>
      </c>
      <c r="E30" s="49">
        <v>0.0007765937095573165</v>
      </c>
      <c r="F30" s="49">
        <f t="shared" si="1"/>
        <v>-3.109806131579838</v>
      </c>
      <c r="G30" s="13">
        <f t="shared" si="2"/>
        <v>7.4339957152233</v>
      </c>
      <c r="H30" s="12">
        <f t="shared" si="3"/>
        <v>27164124.684104532</v>
      </c>
      <c r="I30" s="14">
        <f t="shared" si="4"/>
        <v>0.8650995122326284</v>
      </c>
      <c r="J30" s="15">
        <f t="shared" si="5"/>
        <v>-0.13490048776737162</v>
      </c>
      <c r="K30" s="40"/>
      <c r="L30" s="59">
        <f t="shared" si="6"/>
        <v>27164124.684104532</v>
      </c>
    </row>
    <row r="31" spans="1:12" ht="12.75">
      <c r="A31" s="17">
        <v>31400000</v>
      </c>
      <c r="B31" s="18">
        <f t="shared" si="0"/>
        <v>7.496929648073215</v>
      </c>
      <c r="C31" s="19">
        <v>60</v>
      </c>
      <c r="D31" s="18">
        <v>1</v>
      </c>
      <c r="E31" s="50">
        <v>0.0011013886505415265</v>
      </c>
      <c r="F31" s="50">
        <f t="shared" si="1"/>
        <v>-2.9580594030976846</v>
      </c>
      <c r="G31" s="19">
        <f t="shared" si="2"/>
        <v>7.577477871503702</v>
      </c>
      <c r="H31" s="18">
        <f t="shared" si="3"/>
        <v>37798787.72909493</v>
      </c>
      <c r="I31" s="20">
        <f t="shared" si="4"/>
        <v>1.2037830486972907</v>
      </c>
      <c r="J31" s="21">
        <f t="shared" si="5"/>
        <v>0.2037830486972907</v>
      </c>
      <c r="K31" s="43"/>
      <c r="L31" s="59">
        <f t="shared" si="6"/>
        <v>37798787.72909493</v>
      </c>
    </row>
    <row r="32" spans="1:12" ht="12.75">
      <c r="A32" s="5">
        <v>3140000</v>
      </c>
      <c r="B32" s="6">
        <f t="shared" si="0"/>
        <v>6.496929648073215</v>
      </c>
      <c r="C32" s="7">
        <v>100</v>
      </c>
      <c r="D32" s="6">
        <v>10</v>
      </c>
      <c r="E32" s="51">
        <v>7.016704002256864E-05</v>
      </c>
      <c r="F32" s="48">
        <f t="shared" si="1"/>
        <v>-4.15386684367895</v>
      </c>
      <c r="G32" s="7">
        <f t="shared" si="2"/>
        <v>6.446797613768012</v>
      </c>
      <c r="H32" s="6">
        <f t="shared" si="3"/>
        <v>2797677.265968516</v>
      </c>
      <c r="I32" s="8">
        <f t="shared" si="4"/>
        <v>0.8909800210090816</v>
      </c>
      <c r="J32" s="9">
        <f t="shared" si="5"/>
        <v>-0.10901997899091842</v>
      </c>
      <c r="K32" s="39">
        <f>STDEV(H32:H37)/AVERAGE(H32:H37)</f>
        <v>0.1897868658817734</v>
      </c>
      <c r="L32" s="59">
        <f t="shared" si="6"/>
        <v>27976772.65968516</v>
      </c>
    </row>
    <row r="33" spans="1:12" ht="12.75">
      <c r="A33" s="11">
        <v>3140000</v>
      </c>
      <c r="B33" s="12">
        <f t="shared" si="0"/>
        <v>6.496929648073215</v>
      </c>
      <c r="C33" s="13">
        <v>100</v>
      </c>
      <c r="D33" s="12">
        <v>10</v>
      </c>
      <c r="E33" s="52">
        <v>6.814194674480434E-05</v>
      </c>
      <c r="F33" s="49">
        <f t="shared" si="1"/>
        <v>-4.166585463247609</v>
      </c>
      <c r="G33" s="13">
        <f t="shared" si="2"/>
        <v>6.434771687549537</v>
      </c>
      <c r="H33" s="12">
        <f t="shared" si="3"/>
        <v>2721270.33608829</v>
      </c>
      <c r="I33" s="14">
        <f t="shared" si="4"/>
        <v>0.8666466038497739</v>
      </c>
      <c r="J33" s="15">
        <f t="shared" si="5"/>
        <v>-0.13335339615022612</v>
      </c>
      <c r="K33" s="40"/>
      <c r="L33" s="59">
        <f t="shared" si="6"/>
        <v>27212703.3608829</v>
      </c>
    </row>
    <row r="34" spans="1:12" ht="12.75">
      <c r="A34" s="11">
        <v>3140000</v>
      </c>
      <c r="B34" s="12">
        <f t="shared" si="0"/>
        <v>6.496929648073215</v>
      </c>
      <c r="C34" s="13">
        <v>100</v>
      </c>
      <c r="D34" s="12">
        <v>10</v>
      </c>
      <c r="E34" s="52">
        <v>6.94344278745562E-05</v>
      </c>
      <c r="F34" s="49">
        <f t="shared" si="1"/>
        <v>-4.158425138644216</v>
      </c>
      <c r="G34" s="13">
        <f t="shared" si="2"/>
        <v>6.442487576924908</v>
      </c>
      <c r="H34" s="12">
        <f t="shared" si="3"/>
        <v>2770049.800236453</v>
      </c>
      <c r="I34" s="14">
        <f t="shared" si="4"/>
        <v>0.8821814650434563</v>
      </c>
      <c r="J34" s="15">
        <f t="shared" si="5"/>
        <v>-0.11781853495654371</v>
      </c>
      <c r="K34" s="40"/>
      <c r="L34" s="59">
        <f t="shared" si="6"/>
        <v>27700498.002364527</v>
      </c>
    </row>
    <row r="35" spans="1:12" ht="12.75">
      <c r="A35" s="11">
        <v>3140000</v>
      </c>
      <c r="B35" s="12">
        <f t="shared" si="0"/>
        <v>6.496929648073215</v>
      </c>
      <c r="C35" s="13">
        <v>100</v>
      </c>
      <c r="D35" s="12">
        <v>10</v>
      </c>
      <c r="E35" s="52">
        <v>0.00010651548295701723</v>
      </c>
      <c r="F35" s="49">
        <f t="shared" si="1"/>
        <v>-3.972587259135436</v>
      </c>
      <c r="G35" s="13">
        <f t="shared" si="2"/>
        <v>6.618204180091304</v>
      </c>
      <c r="H35" s="12">
        <f t="shared" si="3"/>
        <v>4151491.758387676</v>
      </c>
      <c r="I35" s="14">
        <f t="shared" si="4"/>
        <v>1.3221311332444827</v>
      </c>
      <c r="J35" s="15">
        <f t="shared" si="5"/>
        <v>0.3221311332444827</v>
      </c>
      <c r="K35" s="40"/>
      <c r="L35" s="59">
        <f t="shared" si="6"/>
        <v>41514917.58387676</v>
      </c>
    </row>
    <row r="36" spans="1:12" ht="12.75">
      <c r="A36" s="11">
        <v>3140000</v>
      </c>
      <c r="B36" s="12">
        <f t="shared" si="0"/>
        <v>6.496929648073215</v>
      </c>
      <c r="C36" s="13">
        <v>100</v>
      </c>
      <c r="D36" s="12">
        <v>10</v>
      </c>
      <c r="E36" s="52">
        <v>9.876725584226378E-05</v>
      </c>
      <c r="F36" s="49">
        <f t="shared" si="1"/>
        <v>-4.005387012538152</v>
      </c>
      <c r="G36" s="13">
        <f t="shared" si="2"/>
        <v>6.58719079752444</v>
      </c>
      <c r="H36" s="12">
        <f t="shared" si="3"/>
        <v>3865367.5599747053</v>
      </c>
      <c r="I36" s="14">
        <f t="shared" si="4"/>
        <v>1.2310087770620082</v>
      </c>
      <c r="J36" s="15">
        <f t="shared" si="5"/>
        <v>0.23100877706200817</v>
      </c>
      <c r="K36" s="40"/>
      <c r="L36" s="59">
        <f t="shared" si="6"/>
        <v>38653675.599747054</v>
      </c>
    </row>
    <row r="37" spans="1:12" ht="12.75">
      <c r="A37" s="17">
        <v>3140000</v>
      </c>
      <c r="B37" s="18">
        <f t="shared" si="0"/>
        <v>6.496929648073215</v>
      </c>
      <c r="C37" s="19">
        <v>100</v>
      </c>
      <c r="D37" s="18">
        <v>10</v>
      </c>
      <c r="E37" s="53">
        <v>8.13505888984951E-05</v>
      </c>
      <c r="F37" s="50">
        <f t="shared" si="1"/>
        <v>-4.0896392988495425</v>
      </c>
      <c r="G37" s="19">
        <f t="shared" si="2"/>
        <v>6.507527138001566</v>
      </c>
      <c r="H37" s="18">
        <f t="shared" si="3"/>
        <v>3217563.584104565</v>
      </c>
      <c r="I37" s="20">
        <f t="shared" si="4"/>
        <v>1.02470177837725</v>
      </c>
      <c r="J37" s="21">
        <f t="shared" si="5"/>
        <v>0.024701778377250072</v>
      </c>
      <c r="K37" s="43"/>
      <c r="L37" s="59">
        <f t="shared" si="6"/>
        <v>32175635.841045648</v>
      </c>
    </row>
    <row r="38" spans="1:12" ht="12.75">
      <c r="A38" s="5">
        <v>3140000</v>
      </c>
      <c r="B38" s="6">
        <f t="shared" si="0"/>
        <v>6.496929648073215</v>
      </c>
      <c r="C38" s="7">
        <v>90</v>
      </c>
      <c r="D38" s="6">
        <v>10</v>
      </c>
      <c r="E38" s="51">
        <v>5.418306942550845E-05</v>
      </c>
      <c r="F38" s="48">
        <f t="shared" si="1"/>
        <v>-4.266136396187262</v>
      </c>
      <c r="G38" s="7">
        <f t="shared" si="2"/>
        <v>6.340642590594494</v>
      </c>
      <c r="H38" s="6">
        <f t="shared" si="3"/>
        <v>2191001.0747480476</v>
      </c>
      <c r="I38" s="8">
        <f t="shared" si="4"/>
        <v>0.697771042913391</v>
      </c>
      <c r="J38" s="9">
        <f t="shared" si="5"/>
        <v>-0.302228957086609</v>
      </c>
      <c r="K38" s="39">
        <f>STDEV(H38:H43)/AVERAGE(H38:H43)</f>
        <v>0.07937200258815262</v>
      </c>
      <c r="L38" s="59">
        <f t="shared" si="6"/>
        <v>21910010.747480474</v>
      </c>
    </row>
    <row r="39" spans="1:12" ht="12.75">
      <c r="A39" s="11">
        <v>3140000</v>
      </c>
      <c r="B39" s="12">
        <f t="shared" si="0"/>
        <v>6.496929648073215</v>
      </c>
      <c r="C39" s="13">
        <v>90</v>
      </c>
      <c r="D39" s="12">
        <v>10</v>
      </c>
      <c r="E39" s="52">
        <v>5.893479433521776E-05</v>
      </c>
      <c r="F39" s="49">
        <f t="shared" si="1"/>
        <v>-4.229628227687546</v>
      </c>
      <c r="G39" s="13">
        <f t="shared" si="2"/>
        <v>6.375162417088174</v>
      </c>
      <c r="H39" s="12">
        <f t="shared" si="3"/>
        <v>2372260.715873892</v>
      </c>
      <c r="I39" s="14">
        <f t="shared" si="4"/>
        <v>0.7554970432719401</v>
      </c>
      <c r="J39" s="15">
        <f t="shared" si="5"/>
        <v>-0.24450295672805988</v>
      </c>
      <c r="K39" s="40"/>
      <c r="L39" s="59">
        <f t="shared" si="6"/>
        <v>23722607.15873892</v>
      </c>
    </row>
    <row r="40" spans="1:12" ht="12.75">
      <c r="A40" s="11">
        <v>3140000</v>
      </c>
      <c r="B40" s="12">
        <f t="shared" si="0"/>
        <v>6.496929648073215</v>
      </c>
      <c r="C40" s="13">
        <v>90</v>
      </c>
      <c r="D40" s="12">
        <v>10</v>
      </c>
      <c r="E40" s="52">
        <v>6.073743187719063E-05</v>
      </c>
      <c r="F40" s="49">
        <f t="shared" si="1"/>
        <v>-4.216543575031252</v>
      </c>
      <c r="G40" s="13">
        <f t="shared" si="2"/>
        <v>6.387534441158044</v>
      </c>
      <c r="H40" s="12">
        <f t="shared" si="3"/>
        <v>2440812.6258321074</v>
      </c>
      <c r="I40" s="14">
        <f t="shared" si="4"/>
        <v>0.7773288617299705</v>
      </c>
      <c r="J40" s="15">
        <f t="shared" si="5"/>
        <v>-0.2226711382700295</v>
      </c>
      <c r="K40" s="40"/>
      <c r="L40" s="59">
        <f t="shared" si="6"/>
        <v>24408126.258321073</v>
      </c>
    </row>
    <row r="41" spans="1:12" ht="12.75">
      <c r="A41" s="11">
        <v>3140000</v>
      </c>
      <c r="B41" s="12">
        <f t="shared" si="0"/>
        <v>6.496929648073215</v>
      </c>
      <c r="C41" s="13">
        <v>90</v>
      </c>
      <c r="D41" s="12">
        <v>10</v>
      </c>
      <c r="E41" s="52">
        <v>6.917015513485012E-05</v>
      </c>
      <c r="F41" s="49">
        <f t="shared" si="1"/>
        <v>-4.1600812502843985</v>
      </c>
      <c r="G41" s="13">
        <f t="shared" si="2"/>
        <v>6.44092166198525</v>
      </c>
      <c r="H41" s="12">
        <f t="shared" si="3"/>
        <v>2760079.948246196</v>
      </c>
      <c r="I41" s="14">
        <f t="shared" si="4"/>
        <v>0.8790063529446484</v>
      </c>
      <c r="J41" s="15">
        <f t="shared" si="5"/>
        <v>-0.12099364705535165</v>
      </c>
      <c r="K41" s="40"/>
      <c r="L41" s="59">
        <f t="shared" si="6"/>
        <v>27600799.48246196</v>
      </c>
    </row>
    <row r="42" spans="1:12" ht="12.75">
      <c r="A42" s="11">
        <v>3140000</v>
      </c>
      <c r="B42" s="12">
        <f t="shared" si="0"/>
        <v>6.496929648073215</v>
      </c>
      <c r="C42" s="13">
        <v>90</v>
      </c>
      <c r="D42" s="12">
        <v>10</v>
      </c>
      <c r="E42" s="52">
        <v>6.381545257134375E-05</v>
      </c>
      <c r="F42" s="49">
        <f t="shared" si="1"/>
        <v>-4.195074146453009</v>
      </c>
      <c r="G42" s="13">
        <f t="shared" si="2"/>
        <v>6.40783458164428</v>
      </c>
      <c r="H42" s="12">
        <f t="shared" si="3"/>
        <v>2557611.5331090954</v>
      </c>
      <c r="I42" s="14">
        <f t="shared" si="4"/>
        <v>0.8145259659583106</v>
      </c>
      <c r="J42" s="15">
        <f t="shared" si="5"/>
        <v>-0.18547403404168938</v>
      </c>
      <c r="K42" s="40"/>
      <c r="L42" s="59">
        <f t="shared" si="6"/>
        <v>25576115.331090953</v>
      </c>
    </row>
    <row r="43" spans="1:12" ht="12.75">
      <c r="A43" s="17">
        <v>3140000</v>
      </c>
      <c r="B43" s="18">
        <f t="shared" si="0"/>
        <v>6.496929648073215</v>
      </c>
      <c r="C43" s="19">
        <v>90</v>
      </c>
      <c r="D43" s="18">
        <v>10</v>
      </c>
      <c r="E43" s="53">
        <v>6.487893911744898E-05</v>
      </c>
      <c r="F43" s="50">
        <f t="shared" si="1"/>
        <v>-4.1878962602026455</v>
      </c>
      <c r="G43" s="19">
        <f t="shared" si="2"/>
        <v>6.414621539142732</v>
      </c>
      <c r="H43" s="18">
        <f t="shared" si="3"/>
        <v>2597894.6714624763</v>
      </c>
      <c r="I43" s="20">
        <f t="shared" si="4"/>
        <v>0.8273549909116167</v>
      </c>
      <c r="J43" s="21">
        <f t="shared" si="5"/>
        <v>-0.17264500908838332</v>
      </c>
      <c r="K43" s="43"/>
      <c r="L43" s="59">
        <f t="shared" si="6"/>
        <v>25978946.714624763</v>
      </c>
    </row>
    <row r="44" spans="1:12" ht="12.75">
      <c r="A44" s="5">
        <v>3140000</v>
      </c>
      <c r="B44" s="6">
        <f t="shared" si="0"/>
        <v>6.496929648073215</v>
      </c>
      <c r="C44" s="7">
        <v>80</v>
      </c>
      <c r="D44" s="6">
        <v>10</v>
      </c>
      <c r="E44" s="51">
        <v>4.466905751899489E-05</v>
      </c>
      <c r="F44" s="48">
        <f t="shared" si="1"/>
        <v>-4.349993210693997</v>
      </c>
      <c r="G44" s="7">
        <f t="shared" si="2"/>
        <v>6.261352864321107</v>
      </c>
      <c r="H44" s="6">
        <f t="shared" si="3"/>
        <v>1825378.2199982526</v>
      </c>
      <c r="I44" s="8">
        <f t="shared" si="4"/>
        <v>0.5813306433115454</v>
      </c>
      <c r="J44" s="9">
        <f t="shared" si="5"/>
        <v>-0.4186693566884546</v>
      </c>
      <c r="K44" s="39">
        <f>STDEV(H44:H49)/AVERAGE(H44:H49)</f>
        <v>0.10282891704000605</v>
      </c>
      <c r="L44" s="59">
        <f t="shared" si="6"/>
        <v>18253782.199982524</v>
      </c>
    </row>
    <row r="45" spans="1:12" ht="12.75">
      <c r="A45" s="11">
        <v>3140000</v>
      </c>
      <c r="B45" s="12">
        <f t="shared" si="0"/>
        <v>6.496929648073215</v>
      </c>
      <c r="C45" s="13">
        <v>80</v>
      </c>
      <c r="D45" s="12">
        <v>10</v>
      </c>
      <c r="E45" s="52">
        <v>4.4245002612718555E-05</v>
      </c>
      <c r="F45" s="49">
        <f t="shared" si="1"/>
        <v>-4.354135774916062</v>
      </c>
      <c r="G45" s="13">
        <f t="shared" si="2"/>
        <v>6.2574359163047815</v>
      </c>
      <c r="H45" s="12">
        <f t="shared" si="3"/>
        <v>1808988.959474228</v>
      </c>
      <c r="I45" s="14">
        <f t="shared" si="4"/>
        <v>0.5761111335905185</v>
      </c>
      <c r="J45" s="15">
        <f t="shared" si="5"/>
        <v>-0.42388886640948154</v>
      </c>
      <c r="K45" s="40"/>
      <c r="L45" s="59">
        <f t="shared" si="6"/>
        <v>18089889.59474228</v>
      </c>
    </row>
    <row r="46" spans="1:12" ht="12.75">
      <c r="A46" s="11">
        <v>3140000</v>
      </c>
      <c r="B46" s="12">
        <f t="shared" si="0"/>
        <v>6.496929648073215</v>
      </c>
      <c r="C46" s="13">
        <v>80</v>
      </c>
      <c r="D46" s="12">
        <v>10</v>
      </c>
      <c r="E46" s="52">
        <v>4.7691215407949054E-05</v>
      </c>
      <c r="F46" s="49">
        <f t="shared" si="1"/>
        <v>-4.321561609454591</v>
      </c>
      <c r="G46" s="13">
        <f t="shared" si="2"/>
        <v>6.28823599711177</v>
      </c>
      <c r="H46" s="12">
        <f t="shared" si="3"/>
        <v>1941940.8482502948</v>
      </c>
      <c r="I46" s="14">
        <f t="shared" si="4"/>
        <v>0.618452499442769</v>
      </c>
      <c r="J46" s="15">
        <f t="shared" si="5"/>
        <v>-0.38154750055723097</v>
      </c>
      <c r="K46" s="40"/>
      <c r="L46" s="59">
        <f t="shared" si="6"/>
        <v>19419408.48250295</v>
      </c>
    </row>
    <row r="47" spans="1:12" ht="12.75">
      <c r="A47" s="11">
        <v>3140000</v>
      </c>
      <c r="B47" s="12">
        <f t="shared" si="0"/>
        <v>6.496929648073215</v>
      </c>
      <c r="C47" s="13">
        <v>80</v>
      </c>
      <c r="D47" s="12">
        <v>10</v>
      </c>
      <c r="E47" s="52">
        <v>5.167035074529891E-05</v>
      </c>
      <c r="F47" s="49">
        <f t="shared" si="1"/>
        <v>-4.286758590394906</v>
      </c>
      <c r="G47" s="13">
        <f t="shared" si="2"/>
        <v>6.321143541608446</v>
      </c>
      <c r="H47" s="12">
        <f t="shared" si="3"/>
        <v>2094804.7095257042</v>
      </c>
      <c r="I47" s="14">
        <f t="shared" si="4"/>
        <v>0.6671352578107338</v>
      </c>
      <c r="J47" s="15">
        <f t="shared" si="5"/>
        <v>-0.3328647421892662</v>
      </c>
      <c r="K47" s="40"/>
      <c r="L47" s="59">
        <f t="shared" si="6"/>
        <v>20948047.09525704</v>
      </c>
    </row>
    <row r="48" spans="1:12" ht="12.75">
      <c r="A48" s="11">
        <v>3140000</v>
      </c>
      <c r="B48" s="12">
        <f t="shared" si="0"/>
        <v>6.496929648073215</v>
      </c>
      <c r="C48" s="13">
        <v>80</v>
      </c>
      <c r="D48" s="12">
        <v>10</v>
      </c>
      <c r="E48" s="52">
        <v>4.964457407995533E-05</v>
      </c>
      <c r="F48" s="49">
        <f t="shared" si="1"/>
        <v>-4.304128210933037</v>
      </c>
      <c r="G48" s="13">
        <f t="shared" si="2"/>
        <v>6.304719921583739</v>
      </c>
      <c r="H48" s="12">
        <f t="shared" si="3"/>
        <v>2017065.129991519</v>
      </c>
      <c r="I48" s="14">
        <f t="shared" si="4"/>
        <v>0.6423774299336048</v>
      </c>
      <c r="J48" s="15">
        <f t="shared" si="5"/>
        <v>-0.3576225700663952</v>
      </c>
      <c r="K48" s="40"/>
      <c r="L48" s="59">
        <f t="shared" si="6"/>
        <v>20170651.29991519</v>
      </c>
    </row>
    <row r="49" spans="1:12" ht="12.75">
      <c r="A49" s="17">
        <v>3140000</v>
      </c>
      <c r="B49" s="18">
        <f t="shared" si="0"/>
        <v>6.496929648073215</v>
      </c>
      <c r="C49" s="19">
        <v>80</v>
      </c>
      <c r="D49" s="18">
        <v>10</v>
      </c>
      <c r="E49" s="53">
        <v>5.878171822765742E-05</v>
      </c>
      <c r="F49" s="50">
        <f t="shared" si="1"/>
        <v>-4.230757723369157</v>
      </c>
      <c r="G49" s="19">
        <f t="shared" si="2"/>
        <v>6.374094437056393</v>
      </c>
      <c r="H49" s="18">
        <f t="shared" si="3"/>
        <v>2366434.221145107</v>
      </c>
      <c r="I49" s="20">
        <f t="shared" si="4"/>
        <v>0.7536414717022634</v>
      </c>
      <c r="J49" s="21">
        <f t="shared" si="5"/>
        <v>-0.24635852829773663</v>
      </c>
      <c r="K49" s="43"/>
      <c r="L49" s="59">
        <f t="shared" si="6"/>
        <v>23664342.21145107</v>
      </c>
    </row>
    <row r="50" spans="1:12" ht="12.75">
      <c r="A50" s="5">
        <v>3140000</v>
      </c>
      <c r="B50" s="6">
        <f t="shared" si="0"/>
        <v>6.496929648073215</v>
      </c>
      <c r="C50" s="7">
        <v>70</v>
      </c>
      <c r="D50" s="6">
        <v>10</v>
      </c>
      <c r="E50" s="51">
        <v>4.2433591930948286E-05</v>
      </c>
      <c r="F50" s="48">
        <f t="shared" si="1"/>
        <v>-4.3722902043925975</v>
      </c>
      <c r="G50" s="7">
        <f t="shared" si="2"/>
        <v>6.240270230339827</v>
      </c>
      <c r="H50" s="6">
        <f t="shared" si="3"/>
        <v>1738882.4741757596</v>
      </c>
      <c r="I50" s="8">
        <f t="shared" si="4"/>
        <v>0.5537842274445094</v>
      </c>
      <c r="J50" s="9">
        <f t="shared" si="5"/>
        <v>-0.4462157725554906</v>
      </c>
      <c r="K50" s="39">
        <f>STDEV(H50:H55)/AVERAGE(H50:H55)</f>
        <v>0.09378538296020845</v>
      </c>
      <c r="L50" s="59">
        <f t="shared" si="6"/>
        <v>17388824.741757594</v>
      </c>
    </row>
    <row r="51" spans="1:12" ht="12.75">
      <c r="A51" s="11">
        <v>3140000</v>
      </c>
      <c r="B51" s="12">
        <f t="shared" si="0"/>
        <v>6.496929648073215</v>
      </c>
      <c r="C51" s="13">
        <v>70</v>
      </c>
      <c r="D51" s="12">
        <v>10</v>
      </c>
      <c r="E51" s="52">
        <v>3.92778379762404E-05</v>
      </c>
      <c r="F51" s="49">
        <f t="shared" si="1"/>
        <v>-4.405852425692373</v>
      </c>
      <c r="G51" s="13">
        <f t="shared" si="2"/>
        <v>6.2085359061153795</v>
      </c>
      <c r="H51" s="12">
        <f t="shared" si="3"/>
        <v>1616351.855520635</v>
      </c>
      <c r="I51" s="14">
        <f t="shared" si="4"/>
        <v>0.5147617374269537</v>
      </c>
      <c r="J51" s="15">
        <f t="shared" si="5"/>
        <v>-0.48523826257304625</v>
      </c>
      <c r="K51" s="40"/>
      <c r="L51" s="59">
        <f t="shared" si="6"/>
        <v>16163518.55520635</v>
      </c>
    </row>
    <row r="52" spans="1:12" ht="12.75">
      <c r="A52" s="11">
        <v>3140000</v>
      </c>
      <c r="B52" s="12">
        <f t="shared" si="0"/>
        <v>6.496929648073215</v>
      </c>
      <c r="C52" s="13">
        <v>70</v>
      </c>
      <c r="D52" s="12">
        <v>10</v>
      </c>
      <c r="E52" s="52">
        <v>3.4160868547970746E-05</v>
      </c>
      <c r="F52" s="49">
        <f t="shared" si="1"/>
        <v>-4.466471095805174</v>
      </c>
      <c r="G52" s="13">
        <f t="shared" si="2"/>
        <v>6.15121870668951</v>
      </c>
      <c r="H52" s="12">
        <f t="shared" si="3"/>
        <v>1416506.9401823652</v>
      </c>
      <c r="I52" s="14">
        <f t="shared" si="4"/>
        <v>0.45111685993068956</v>
      </c>
      <c r="J52" s="15">
        <f t="shared" si="5"/>
        <v>-0.5488831400693104</v>
      </c>
      <c r="K52" s="40"/>
      <c r="L52" s="59">
        <f t="shared" si="6"/>
        <v>14165069.401823653</v>
      </c>
    </row>
    <row r="53" spans="1:12" ht="12.75">
      <c r="A53" s="11">
        <v>3140000</v>
      </c>
      <c r="B53" s="12">
        <f t="shared" si="0"/>
        <v>6.496929648073215</v>
      </c>
      <c r="C53" s="13">
        <v>70</v>
      </c>
      <c r="D53" s="12">
        <v>10</v>
      </c>
      <c r="E53" s="52">
        <v>4.185585836188751E-05</v>
      </c>
      <c r="F53" s="49">
        <f t="shared" si="1"/>
        <v>-4.37824374731997</v>
      </c>
      <c r="G53" s="13">
        <f t="shared" si="2"/>
        <v>6.234640934833613</v>
      </c>
      <c r="H53" s="12">
        <f t="shared" si="3"/>
        <v>1716488.6451127685</v>
      </c>
      <c r="I53" s="14">
        <f t="shared" si="4"/>
        <v>0.5466524347492894</v>
      </c>
      <c r="J53" s="15">
        <f t="shared" si="5"/>
        <v>-0.4533475652507106</v>
      </c>
      <c r="K53" s="40"/>
      <c r="L53" s="59">
        <f t="shared" si="6"/>
        <v>17164886.451127686</v>
      </c>
    </row>
    <row r="54" spans="1:12" ht="12.75">
      <c r="A54" s="11">
        <v>3140000</v>
      </c>
      <c r="B54" s="12">
        <f t="shared" si="0"/>
        <v>6.496929648073215</v>
      </c>
      <c r="C54" s="13">
        <v>70</v>
      </c>
      <c r="D54" s="12">
        <v>10</v>
      </c>
      <c r="E54" s="52">
        <v>4.4638335052121534E-05</v>
      </c>
      <c r="F54" s="49">
        <f t="shared" si="1"/>
        <v>-4.350292012349174</v>
      </c>
      <c r="G54" s="13">
        <f t="shared" si="2"/>
        <v>6.261070336281038</v>
      </c>
      <c r="H54" s="12">
        <f t="shared" si="3"/>
        <v>1824191.1157658356</v>
      </c>
      <c r="I54" s="14">
        <f t="shared" si="4"/>
        <v>0.5809525846388012</v>
      </c>
      <c r="J54" s="15">
        <f t="shared" si="5"/>
        <v>-0.4190474153611988</v>
      </c>
      <c r="K54" s="40"/>
      <c r="L54" s="59">
        <f t="shared" si="6"/>
        <v>18241911.157658357</v>
      </c>
    </row>
    <row r="55" spans="1:12" ht="12.75">
      <c r="A55" s="17">
        <v>3140000</v>
      </c>
      <c r="B55" s="18">
        <f t="shared" si="0"/>
        <v>6.496929648073215</v>
      </c>
      <c r="C55" s="19">
        <v>70</v>
      </c>
      <c r="D55" s="18">
        <v>10</v>
      </c>
      <c r="E55" s="53">
        <v>4.524543262789196E-05</v>
      </c>
      <c r="F55" s="50">
        <f t="shared" si="1"/>
        <v>-4.344425254792878</v>
      </c>
      <c r="G55" s="19">
        <f t="shared" si="2"/>
        <v>6.266617573002195</v>
      </c>
      <c r="H55" s="18">
        <f t="shared" si="3"/>
        <v>1847640.923963271</v>
      </c>
      <c r="I55" s="20">
        <f t="shared" si="4"/>
        <v>0.5884206764214239</v>
      </c>
      <c r="J55" s="21">
        <f t="shared" si="5"/>
        <v>-0.4115793235785761</v>
      </c>
      <c r="K55" s="43"/>
      <c r="L55" s="59">
        <f t="shared" si="6"/>
        <v>18476409.23963271</v>
      </c>
    </row>
    <row r="56" spans="1:12" ht="12.75">
      <c r="A56" s="5">
        <v>3140000</v>
      </c>
      <c r="B56" s="6">
        <f t="shared" si="0"/>
        <v>6.496929648073215</v>
      </c>
      <c r="C56" s="7">
        <v>60</v>
      </c>
      <c r="D56" s="6">
        <v>10</v>
      </c>
      <c r="E56" s="51">
        <v>3.745953481362993E-05</v>
      </c>
      <c r="F56" s="48">
        <f t="shared" si="1"/>
        <v>-4.426437620156937</v>
      </c>
      <c r="G56" s="7">
        <f t="shared" si="2"/>
        <v>6.189071841757812</v>
      </c>
      <c r="H56" s="6">
        <f t="shared" si="3"/>
        <v>1545510.0793919826</v>
      </c>
      <c r="I56" s="8">
        <f t="shared" si="4"/>
        <v>0.4922006622267461</v>
      </c>
      <c r="J56" s="9">
        <f t="shared" si="5"/>
        <v>-0.5077993377732539</v>
      </c>
      <c r="K56" s="39">
        <f>STDEV(H56:H61)/AVERAGE(H56:H61)</f>
        <v>0.20194081771996794</v>
      </c>
      <c r="L56" s="59">
        <f t="shared" si="6"/>
        <v>15455100.793919826</v>
      </c>
    </row>
    <row r="57" spans="1:12" ht="12.75">
      <c r="A57" s="11">
        <v>3140000</v>
      </c>
      <c r="B57" s="12">
        <f t="shared" si="0"/>
        <v>6.496929648073215</v>
      </c>
      <c r="C57" s="13">
        <v>60</v>
      </c>
      <c r="D57" s="12">
        <v>10</v>
      </c>
      <c r="E57" s="52">
        <v>4.035520394756986E-05</v>
      </c>
      <c r="F57" s="49">
        <f t="shared" si="1"/>
        <v>-4.394100453507289</v>
      </c>
      <c r="G57" s="13">
        <f t="shared" si="2"/>
        <v>6.219647831403848</v>
      </c>
      <c r="H57" s="12">
        <f t="shared" si="3"/>
        <v>1658241.6969564895</v>
      </c>
      <c r="I57" s="14">
        <f t="shared" si="4"/>
        <v>0.5281024512600285</v>
      </c>
      <c r="J57" s="15">
        <f t="shared" si="5"/>
        <v>-0.4718975487399715</v>
      </c>
      <c r="K57" s="40"/>
      <c r="L57" s="59">
        <f t="shared" si="6"/>
        <v>16582416.969564894</v>
      </c>
    </row>
    <row r="58" spans="1:12" ht="12.75">
      <c r="A58" s="11">
        <v>3140000</v>
      </c>
      <c r="B58" s="12">
        <f t="shared" si="0"/>
        <v>6.496929648073215</v>
      </c>
      <c r="C58" s="13">
        <v>60</v>
      </c>
      <c r="D58" s="12">
        <v>10</v>
      </c>
      <c r="E58" s="52">
        <v>5.0872616831477135E-05</v>
      </c>
      <c r="F58" s="49">
        <f t="shared" si="1"/>
        <v>-4.293515922163405</v>
      </c>
      <c r="G58" s="13">
        <f t="shared" si="2"/>
        <v>6.31475423396047</v>
      </c>
      <c r="H58" s="12">
        <f t="shared" si="3"/>
        <v>2064211.6935701612</v>
      </c>
      <c r="I58" s="14">
        <f t="shared" si="4"/>
        <v>0.6573922590987774</v>
      </c>
      <c r="J58" s="15">
        <f t="shared" si="5"/>
        <v>-0.3426077409012226</v>
      </c>
      <c r="K58" s="40"/>
      <c r="L58" s="59">
        <f t="shared" si="6"/>
        <v>20642116.935701612</v>
      </c>
    </row>
    <row r="59" spans="1:12" ht="12.75">
      <c r="A59" s="11">
        <v>3140000</v>
      </c>
      <c r="B59" s="12">
        <f t="shared" si="0"/>
        <v>6.496929648073215</v>
      </c>
      <c r="C59" s="13">
        <v>60</v>
      </c>
      <c r="D59" s="12">
        <v>10</v>
      </c>
      <c r="E59" s="52">
        <v>2.9254888053028142E-05</v>
      </c>
      <c r="F59" s="49">
        <f t="shared" si="1"/>
        <v>-4.533801559424573</v>
      </c>
      <c r="G59" s="13">
        <f t="shared" si="2"/>
        <v>6.087555257730169</v>
      </c>
      <c r="H59" s="12">
        <f t="shared" si="3"/>
        <v>1223362.7644747698</v>
      </c>
      <c r="I59" s="14">
        <f t="shared" si="4"/>
        <v>0.38960597594737895</v>
      </c>
      <c r="J59" s="15">
        <f t="shared" si="5"/>
        <v>-0.6103940240526211</v>
      </c>
      <c r="K59" s="40"/>
      <c r="L59" s="59">
        <f t="shared" si="6"/>
        <v>12233627.644747699</v>
      </c>
    </row>
    <row r="60" spans="1:12" ht="12.75">
      <c r="A60" s="11">
        <v>3140000</v>
      </c>
      <c r="B60" s="12">
        <f t="shared" si="0"/>
        <v>6.496929648073215</v>
      </c>
      <c r="C60" s="13">
        <v>60</v>
      </c>
      <c r="D60" s="12">
        <v>10</v>
      </c>
      <c r="E60" s="52">
        <v>3.0255696107983045E-05</v>
      </c>
      <c r="F60" s="49">
        <f t="shared" si="1"/>
        <v>-4.519192850585526</v>
      </c>
      <c r="G60" s="13">
        <f t="shared" si="2"/>
        <v>6.101368333410054</v>
      </c>
      <c r="H60" s="12">
        <f t="shared" si="3"/>
        <v>1262898.1684700632</v>
      </c>
      <c r="I60" s="14">
        <f t="shared" si="4"/>
        <v>0.40219686893951057</v>
      </c>
      <c r="J60" s="15">
        <f t="shared" si="5"/>
        <v>-0.5978031310604894</v>
      </c>
      <c r="K60" s="40"/>
      <c r="L60" s="59">
        <f t="shared" si="6"/>
        <v>12628981.684700632</v>
      </c>
    </row>
    <row r="61" spans="1:12" ht="12.75">
      <c r="A61" s="17">
        <v>3140000</v>
      </c>
      <c r="B61" s="18">
        <f t="shared" si="0"/>
        <v>6.496929648073215</v>
      </c>
      <c r="C61" s="19">
        <v>60</v>
      </c>
      <c r="D61" s="18">
        <v>10</v>
      </c>
      <c r="E61" s="53">
        <v>3.4478900422688305E-05</v>
      </c>
      <c r="F61" s="50">
        <f t="shared" si="1"/>
        <v>-4.462446592846557</v>
      </c>
      <c r="G61" s="19">
        <f t="shared" si="2"/>
        <v>6.155024023405297</v>
      </c>
      <c r="H61" s="18">
        <f t="shared" si="3"/>
        <v>1428973.0013024653</v>
      </c>
      <c r="I61" s="20">
        <f t="shared" si="4"/>
        <v>0.4550869430899571</v>
      </c>
      <c r="J61" s="21">
        <f t="shared" si="5"/>
        <v>-0.5449130569100429</v>
      </c>
      <c r="K61" s="43"/>
      <c r="L61" s="59">
        <f t="shared" si="6"/>
        <v>14289730.013024654</v>
      </c>
    </row>
    <row r="62" spans="1:12" ht="12.75">
      <c r="A62" s="5">
        <v>314000</v>
      </c>
      <c r="B62" s="6">
        <f t="shared" si="0"/>
        <v>5.496929648073215</v>
      </c>
      <c r="C62" s="7">
        <v>100</v>
      </c>
      <c r="D62" s="6">
        <v>100</v>
      </c>
      <c r="E62" s="48">
        <v>5.66187160282876E-06</v>
      </c>
      <c r="F62" s="48">
        <f t="shared" si="1"/>
        <v>-5.247039983578339</v>
      </c>
      <c r="G62" s="7">
        <f t="shared" si="2"/>
        <v>5.413161891472826</v>
      </c>
      <c r="H62" s="6">
        <f t="shared" si="3"/>
        <v>258917.79002608094</v>
      </c>
      <c r="I62" s="8">
        <f t="shared" si="4"/>
        <v>0.8245789491276463</v>
      </c>
      <c r="J62" s="9">
        <f t="shared" si="5"/>
        <v>-0.1754210508723537</v>
      </c>
      <c r="K62" s="39">
        <f>STDEV(H62:H67)/AVERAGE(H62:H67)</f>
        <v>0.0887249671957668</v>
      </c>
      <c r="L62" s="59">
        <f t="shared" si="6"/>
        <v>25891779.002608094</v>
      </c>
    </row>
    <row r="63" spans="1:12" ht="12.75">
      <c r="A63" s="11">
        <v>314000</v>
      </c>
      <c r="B63" s="12">
        <f t="shared" si="0"/>
        <v>5.496929648073215</v>
      </c>
      <c r="C63" s="13">
        <v>100</v>
      </c>
      <c r="D63" s="12">
        <v>100</v>
      </c>
      <c r="E63" s="49">
        <v>5.714081233183579E-06</v>
      </c>
      <c r="F63" s="49">
        <f t="shared" si="1"/>
        <v>-5.243053589841864</v>
      </c>
      <c r="G63" s="13">
        <f t="shared" si="2"/>
        <v>5.416931174506558</v>
      </c>
      <c r="H63" s="12">
        <f t="shared" si="3"/>
        <v>261174.7420866334</v>
      </c>
      <c r="I63" s="14">
        <f t="shared" si="4"/>
        <v>0.8317666945434185</v>
      </c>
      <c r="J63" s="15">
        <f t="shared" si="5"/>
        <v>-0.16823330545658155</v>
      </c>
      <c r="K63" s="40"/>
      <c r="L63" s="59">
        <f t="shared" si="6"/>
        <v>26117474.20866334</v>
      </c>
    </row>
    <row r="64" spans="1:12" ht="12.75">
      <c r="A64" s="11">
        <v>314000</v>
      </c>
      <c r="B64" s="12">
        <f t="shared" si="0"/>
        <v>5.496929648073215</v>
      </c>
      <c r="C64" s="13">
        <v>100</v>
      </c>
      <c r="D64" s="12">
        <v>100</v>
      </c>
      <c r="E64" s="49">
        <v>6.587060225860199E-06</v>
      </c>
      <c r="F64" s="49">
        <f t="shared" si="1"/>
        <v>-5.181308365761586</v>
      </c>
      <c r="G64" s="13">
        <f t="shared" si="2"/>
        <v>5.475313572464461</v>
      </c>
      <c r="H64" s="12">
        <f t="shared" si="3"/>
        <v>298753.89249789715</v>
      </c>
      <c r="I64" s="14">
        <f t="shared" si="4"/>
        <v>0.9514455175092266</v>
      </c>
      <c r="J64" s="15">
        <f t="shared" si="5"/>
        <v>-0.04855448249077343</v>
      </c>
      <c r="K64" s="40"/>
      <c r="L64" s="59">
        <f t="shared" si="6"/>
        <v>29875389.249789715</v>
      </c>
    </row>
    <row r="65" spans="1:12" ht="12.75">
      <c r="A65" s="11">
        <v>314000</v>
      </c>
      <c r="B65" s="12">
        <f t="shared" si="0"/>
        <v>5.496929648073215</v>
      </c>
      <c r="C65" s="13">
        <v>100</v>
      </c>
      <c r="D65" s="12">
        <v>100</v>
      </c>
      <c r="E65" s="49">
        <v>5.493212056613893E-06</v>
      </c>
      <c r="F65" s="49">
        <f t="shared" si="1"/>
        <v>-5.26017363541526</v>
      </c>
      <c r="G65" s="13">
        <f t="shared" si="2"/>
        <v>5.4007435368615155</v>
      </c>
      <c r="H65" s="12">
        <f t="shared" si="3"/>
        <v>251619.060743582</v>
      </c>
      <c r="I65" s="14">
        <f t="shared" si="4"/>
        <v>0.8013345883553566</v>
      </c>
      <c r="J65" s="15">
        <f t="shared" si="5"/>
        <v>-0.19866541164464335</v>
      </c>
      <c r="K65" s="40"/>
      <c r="L65" s="59">
        <f t="shared" si="6"/>
        <v>25161906.0743582</v>
      </c>
    </row>
    <row r="66" spans="1:12" ht="12.75">
      <c r="A66" s="11">
        <v>314000</v>
      </c>
      <c r="B66" s="12">
        <f t="shared" si="0"/>
        <v>5.496929648073215</v>
      </c>
      <c r="C66" s="13">
        <v>100</v>
      </c>
      <c r="D66" s="12">
        <v>100</v>
      </c>
      <c r="E66" s="49">
        <v>5.765637446354913E-06</v>
      </c>
      <c r="F66" s="49">
        <f t="shared" si="1"/>
        <v>-5.239152670306791</v>
      </c>
      <c r="G66" s="13">
        <f t="shared" si="2"/>
        <v>5.420619638514758</v>
      </c>
      <c r="H66" s="12">
        <f t="shared" si="3"/>
        <v>263402.34588865394</v>
      </c>
      <c r="I66" s="14">
        <f t="shared" si="4"/>
        <v>0.8388609741676877</v>
      </c>
      <c r="J66" s="15">
        <f t="shared" si="5"/>
        <v>-0.16113902583231232</v>
      </c>
      <c r="K66" s="40"/>
      <c r="L66" s="59">
        <f t="shared" si="6"/>
        <v>26340234.588865396</v>
      </c>
    </row>
    <row r="67" spans="1:12" ht="12.75">
      <c r="A67" s="17">
        <v>314000</v>
      </c>
      <c r="B67" s="18">
        <f aca="true" t="shared" si="7" ref="B67:B130">LOG10(A67)</f>
        <v>5.496929648073215</v>
      </c>
      <c r="C67" s="19">
        <v>100</v>
      </c>
      <c r="D67" s="18">
        <v>100</v>
      </c>
      <c r="E67" s="50">
        <v>4.93018801578223E-06</v>
      </c>
      <c r="F67" s="50">
        <f aca="true" t="shared" si="8" ref="F67:F130">LOG10(E67)</f>
        <v>-5.307136518317142</v>
      </c>
      <c r="G67" s="19">
        <f aca="true" t="shared" si="9" ref="G67:G130">(F67+10.972)/1.0576</f>
        <v>5.356338390396045</v>
      </c>
      <c r="H67" s="18">
        <f aca="true" t="shared" si="10" ref="H67:H130">10^G67</f>
        <v>227163.415777511</v>
      </c>
      <c r="I67" s="20">
        <f aca="true" t="shared" si="11" ref="I67:I130">H67/A67</f>
        <v>0.7234503687181879</v>
      </c>
      <c r="J67" s="21">
        <f aca="true" t="shared" si="12" ref="J67:J130">I67-1</f>
        <v>-0.2765496312818121</v>
      </c>
      <c r="K67" s="43"/>
      <c r="L67" s="59">
        <f aca="true" t="shared" si="13" ref="L67:L130">H67*D67</f>
        <v>22716341.5777511</v>
      </c>
    </row>
    <row r="68" spans="1:12" ht="12.75">
      <c r="A68" s="5">
        <v>314000</v>
      </c>
      <c r="B68" s="6">
        <f t="shared" si="7"/>
        <v>5.496929648073215</v>
      </c>
      <c r="C68" s="7">
        <v>90</v>
      </c>
      <c r="D68" s="6">
        <v>100</v>
      </c>
      <c r="E68" s="48">
        <v>5.353913141001009E-06</v>
      </c>
      <c r="F68" s="48">
        <f t="shared" si="8"/>
        <v>-5.271328678851357</v>
      </c>
      <c r="G68" s="7">
        <f t="shared" si="9"/>
        <v>5.390196029830411</v>
      </c>
      <c r="H68" s="6">
        <f t="shared" si="10"/>
        <v>245581.71609170036</v>
      </c>
      <c r="I68" s="8">
        <f t="shared" si="11"/>
        <v>0.7821073760882177</v>
      </c>
      <c r="J68" s="9">
        <f t="shared" si="12"/>
        <v>-0.21789262391178232</v>
      </c>
      <c r="K68" s="39">
        <f>STDEV(H68:H73)/AVERAGE(H68:H73)</f>
        <v>0.09179199630003751</v>
      </c>
      <c r="L68" s="59">
        <f t="shared" si="13"/>
        <v>24558171.609170035</v>
      </c>
    </row>
    <row r="69" spans="1:12" ht="12.75">
      <c r="A69" s="11">
        <v>314000</v>
      </c>
      <c r="B69" s="12">
        <f t="shared" si="7"/>
        <v>5.496929648073215</v>
      </c>
      <c r="C69" s="13">
        <v>90</v>
      </c>
      <c r="D69" s="12">
        <v>100</v>
      </c>
      <c r="E69" s="49">
        <v>4.518868298383289E-06</v>
      </c>
      <c r="F69" s="49">
        <f t="shared" si="8"/>
        <v>-5.344970315920157</v>
      </c>
      <c r="G69" s="13">
        <f t="shared" si="9"/>
        <v>5.320565132450683</v>
      </c>
      <c r="H69" s="12">
        <f t="shared" si="10"/>
        <v>209201.66296082502</v>
      </c>
      <c r="I69" s="14">
        <f t="shared" si="11"/>
        <v>0.6662473342701434</v>
      </c>
      <c r="J69" s="15">
        <f t="shared" si="12"/>
        <v>-0.3337526657298566</v>
      </c>
      <c r="K69" s="40"/>
      <c r="L69" s="59">
        <f t="shared" si="13"/>
        <v>20920166.296082504</v>
      </c>
    </row>
    <row r="70" spans="1:12" ht="12.75">
      <c r="A70" s="11">
        <v>314000</v>
      </c>
      <c r="B70" s="12">
        <f t="shared" si="7"/>
        <v>5.496929648073215</v>
      </c>
      <c r="C70" s="13">
        <v>90</v>
      </c>
      <c r="D70" s="12">
        <v>100</v>
      </c>
      <c r="E70" s="49">
        <v>4.739976778821875E-06</v>
      </c>
      <c r="F70" s="49">
        <f t="shared" si="8"/>
        <v>-5.324223785932292</v>
      </c>
      <c r="G70" s="13">
        <f t="shared" si="9"/>
        <v>5.340181745525442</v>
      </c>
      <c r="H70" s="12">
        <f t="shared" si="10"/>
        <v>218867.7359958449</v>
      </c>
      <c r="I70" s="14">
        <f t="shared" si="11"/>
        <v>0.697031006356194</v>
      </c>
      <c r="J70" s="15">
        <f t="shared" si="12"/>
        <v>-0.30296899364380603</v>
      </c>
      <c r="K70" s="40"/>
      <c r="L70" s="59">
        <f t="shared" si="13"/>
        <v>21886773.59958449</v>
      </c>
    </row>
    <row r="71" spans="1:12" ht="12.75">
      <c r="A71" s="11">
        <v>314000</v>
      </c>
      <c r="B71" s="12">
        <f t="shared" si="7"/>
        <v>5.496929648073215</v>
      </c>
      <c r="C71" s="13">
        <v>90</v>
      </c>
      <c r="D71" s="12">
        <v>100</v>
      </c>
      <c r="E71" s="49">
        <v>4.011747016361703E-06</v>
      </c>
      <c r="F71" s="49">
        <f t="shared" si="8"/>
        <v>-5.396666461709016</v>
      </c>
      <c r="G71" s="13">
        <f t="shared" si="9"/>
        <v>5.271684510486936</v>
      </c>
      <c r="H71" s="12">
        <f t="shared" si="10"/>
        <v>186932.36927957344</v>
      </c>
      <c r="I71" s="14">
        <f t="shared" si="11"/>
        <v>0.5953260168139282</v>
      </c>
      <c r="J71" s="15">
        <f t="shared" si="12"/>
        <v>-0.40467398318607184</v>
      </c>
      <c r="K71" s="40"/>
      <c r="L71" s="59">
        <f t="shared" si="13"/>
        <v>18693236.927957345</v>
      </c>
    </row>
    <row r="72" spans="1:12" ht="12.75">
      <c r="A72" s="11">
        <v>314000</v>
      </c>
      <c r="B72" s="12">
        <f t="shared" si="7"/>
        <v>5.496929648073215</v>
      </c>
      <c r="C72" s="13">
        <v>90</v>
      </c>
      <c r="D72" s="12">
        <v>100</v>
      </c>
      <c r="E72" s="49">
        <v>4.71000826606584E-06</v>
      </c>
      <c r="F72" s="49">
        <f t="shared" si="8"/>
        <v>-5.326978330683496</v>
      </c>
      <c r="G72" s="13">
        <f t="shared" si="9"/>
        <v>5.337577221365831</v>
      </c>
      <c r="H72" s="12">
        <f t="shared" si="10"/>
        <v>217559.08387518433</v>
      </c>
      <c r="I72" s="14">
        <f t="shared" si="11"/>
        <v>0.6928633244432622</v>
      </c>
      <c r="J72" s="15">
        <f t="shared" si="12"/>
        <v>-0.30713667555673785</v>
      </c>
      <c r="K72" s="40"/>
      <c r="L72" s="59">
        <f t="shared" si="13"/>
        <v>21755908.387518432</v>
      </c>
    </row>
    <row r="73" spans="1:12" ht="12.75">
      <c r="A73" s="17">
        <v>314000</v>
      </c>
      <c r="B73" s="18">
        <f t="shared" si="7"/>
        <v>5.496929648073215</v>
      </c>
      <c r="C73" s="19">
        <v>90</v>
      </c>
      <c r="D73" s="18">
        <v>100</v>
      </c>
      <c r="E73" s="50">
        <v>4.366429043480292E-06</v>
      </c>
      <c r="F73" s="50">
        <f t="shared" si="8"/>
        <v>-5.35987359293717</v>
      </c>
      <c r="G73" s="19">
        <f t="shared" si="9"/>
        <v>5.3064735316403455</v>
      </c>
      <c r="H73" s="18">
        <f t="shared" si="10"/>
        <v>202522.61743373217</v>
      </c>
      <c r="I73" s="20">
        <f t="shared" si="11"/>
        <v>0.6449764886424592</v>
      </c>
      <c r="J73" s="21">
        <f t="shared" si="12"/>
        <v>-0.35502351135754084</v>
      </c>
      <c r="K73" s="43"/>
      <c r="L73" s="59">
        <f t="shared" si="13"/>
        <v>20252261.74337322</v>
      </c>
    </row>
    <row r="74" spans="1:12" ht="12.75">
      <c r="A74" s="5">
        <v>314000</v>
      </c>
      <c r="B74" s="6">
        <f t="shared" si="7"/>
        <v>5.496929648073215</v>
      </c>
      <c r="C74" s="7">
        <v>80</v>
      </c>
      <c r="D74" s="6">
        <v>100</v>
      </c>
      <c r="E74" s="48">
        <v>3.825412507944107E-06</v>
      </c>
      <c r="F74" s="48">
        <f t="shared" si="8"/>
        <v>-5.41732172645433</v>
      </c>
      <c r="G74" s="7">
        <f t="shared" si="9"/>
        <v>5.252154192081759</v>
      </c>
      <c r="H74" s="6">
        <f t="shared" si="10"/>
        <v>178712.1962705416</v>
      </c>
      <c r="I74" s="8">
        <f t="shared" si="11"/>
        <v>0.5691471218807057</v>
      </c>
      <c r="J74" s="9">
        <f t="shared" si="12"/>
        <v>-0.4308528781192943</v>
      </c>
      <c r="K74" s="39">
        <f>STDEV(H74:H79)/AVERAGE(H74:H79)</f>
        <v>0.0804406035404187</v>
      </c>
      <c r="L74" s="59">
        <f t="shared" si="13"/>
        <v>17871219.627054162</v>
      </c>
    </row>
    <row r="75" spans="1:12" ht="12.75">
      <c r="A75" s="11">
        <v>314000</v>
      </c>
      <c r="B75" s="12">
        <f t="shared" si="7"/>
        <v>5.496929648073215</v>
      </c>
      <c r="C75" s="13">
        <v>80</v>
      </c>
      <c r="D75" s="12">
        <v>100</v>
      </c>
      <c r="E75" s="49">
        <v>3.3423793481541655E-06</v>
      </c>
      <c r="F75" s="49">
        <f t="shared" si="8"/>
        <v>-5.475944260768026</v>
      </c>
      <c r="G75" s="13">
        <f t="shared" si="9"/>
        <v>5.196724413040822</v>
      </c>
      <c r="H75" s="12">
        <f t="shared" si="10"/>
        <v>157298.43909147722</v>
      </c>
      <c r="I75" s="14">
        <f t="shared" si="11"/>
        <v>0.5009504429664879</v>
      </c>
      <c r="J75" s="15">
        <f t="shared" si="12"/>
        <v>-0.49904955703351206</v>
      </c>
      <c r="K75" s="40"/>
      <c r="L75" s="59">
        <f t="shared" si="13"/>
        <v>15729843.909147723</v>
      </c>
    </row>
    <row r="76" spans="1:12" ht="12.75">
      <c r="A76" s="11">
        <v>314000</v>
      </c>
      <c r="B76" s="12">
        <f t="shared" si="7"/>
        <v>5.496929648073215</v>
      </c>
      <c r="C76" s="13">
        <v>80</v>
      </c>
      <c r="D76" s="12">
        <v>100</v>
      </c>
      <c r="E76" s="49">
        <v>3.6386239649980956E-06</v>
      </c>
      <c r="F76" s="49">
        <f t="shared" si="8"/>
        <v>-5.439062824426049</v>
      </c>
      <c r="G76" s="13">
        <f t="shared" si="9"/>
        <v>5.231597178114551</v>
      </c>
      <c r="H76" s="12">
        <f t="shared" si="10"/>
        <v>170450.06772154267</v>
      </c>
      <c r="I76" s="14">
        <f t="shared" si="11"/>
        <v>0.5428346105781614</v>
      </c>
      <c r="J76" s="15">
        <f t="shared" si="12"/>
        <v>-0.4571653894218386</v>
      </c>
      <c r="K76" s="40"/>
      <c r="L76" s="59">
        <f t="shared" si="13"/>
        <v>17045006.772154268</v>
      </c>
    </row>
    <row r="77" spans="1:12" ht="12.75">
      <c r="A77" s="11">
        <v>314000</v>
      </c>
      <c r="B77" s="12">
        <f t="shared" si="7"/>
        <v>5.496929648073215</v>
      </c>
      <c r="C77" s="13">
        <v>80</v>
      </c>
      <c r="D77" s="12">
        <v>100</v>
      </c>
      <c r="E77" s="49">
        <v>3.984842651351572E-06</v>
      </c>
      <c r="F77" s="49">
        <f t="shared" si="8"/>
        <v>-5.3995888228246836</v>
      </c>
      <c r="G77" s="13">
        <f t="shared" si="9"/>
        <v>5.268921309734602</v>
      </c>
      <c r="H77" s="12">
        <f t="shared" si="10"/>
        <v>185746.78680792957</v>
      </c>
      <c r="I77" s="14">
        <f t="shared" si="11"/>
        <v>0.5915502764583744</v>
      </c>
      <c r="J77" s="15">
        <f t="shared" si="12"/>
        <v>-0.40844972354162556</v>
      </c>
      <c r="K77" s="40"/>
      <c r="L77" s="59">
        <f t="shared" si="13"/>
        <v>18574678.680792958</v>
      </c>
    </row>
    <row r="78" spans="1:12" ht="12.75">
      <c r="A78" s="11">
        <v>314000</v>
      </c>
      <c r="B78" s="12">
        <f t="shared" si="7"/>
        <v>5.496929648073215</v>
      </c>
      <c r="C78" s="13">
        <v>80</v>
      </c>
      <c r="D78" s="12">
        <v>100</v>
      </c>
      <c r="E78" s="49">
        <v>3.86681596514691E-06</v>
      </c>
      <c r="F78" s="49">
        <f t="shared" si="8"/>
        <v>-5.412646496978681</v>
      </c>
      <c r="G78" s="13">
        <f t="shared" si="9"/>
        <v>5.256574794838614</v>
      </c>
      <c r="H78" s="12">
        <f t="shared" si="10"/>
        <v>180540.5639990815</v>
      </c>
      <c r="I78" s="14">
        <f t="shared" si="11"/>
        <v>0.5749699490416608</v>
      </c>
      <c r="J78" s="15">
        <f t="shared" si="12"/>
        <v>-0.42503005095833923</v>
      </c>
      <c r="K78" s="40"/>
      <c r="L78" s="59">
        <f t="shared" si="13"/>
        <v>18054056.399908148</v>
      </c>
    </row>
    <row r="79" spans="1:12" ht="12.75">
      <c r="A79" s="17">
        <v>314000</v>
      </c>
      <c r="B79" s="18">
        <f t="shared" si="7"/>
        <v>5.496929648073215</v>
      </c>
      <c r="C79" s="19">
        <v>80</v>
      </c>
      <c r="D79" s="18">
        <v>100</v>
      </c>
      <c r="E79" s="50">
        <v>4.309743396829494E-06</v>
      </c>
      <c r="F79" s="50">
        <f t="shared" si="8"/>
        <v>-5.36554858706863</v>
      </c>
      <c r="G79" s="19">
        <f t="shared" si="9"/>
        <v>5.301107614345092</v>
      </c>
      <c r="H79" s="18">
        <f t="shared" si="10"/>
        <v>200035.74791801654</v>
      </c>
      <c r="I79" s="20">
        <f t="shared" si="11"/>
        <v>0.6370565220318998</v>
      </c>
      <c r="J79" s="21">
        <f t="shared" si="12"/>
        <v>-0.3629434779681002</v>
      </c>
      <c r="K79" s="43"/>
      <c r="L79" s="59">
        <f t="shared" si="13"/>
        <v>20003574.791801654</v>
      </c>
    </row>
    <row r="80" spans="1:12" ht="12.75">
      <c r="A80" s="5">
        <v>314000</v>
      </c>
      <c r="B80" s="6">
        <f t="shared" si="7"/>
        <v>5.496929648073215</v>
      </c>
      <c r="C80" s="7">
        <v>70</v>
      </c>
      <c r="D80" s="6">
        <v>100</v>
      </c>
      <c r="E80" s="48">
        <v>3.1507851177718813E-06</v>
      </c>
      <c r="F80" s="48">
        <f t="shared" si="8"/>
        <v>-5.501581214518201</v>
      </c>
      <c r="G80" s="7">
        <f t="shared" si="9"/>
        <v>5.172483723034983</v>
      </c>
      <c r="H80" s="6">
        <f t="shared" si="10"/>
        <v>148759.16194440814</v>
      </c>
      <c r="I80" s="8">
        <f t="shared" si="11"/>
        <v>0.47375529281658646</v>
      </c>
      <c r="J80" s="9">
        <f t="shared" si="12"/>
        <v>-0.5262447071834135</v>
      </c>
      <c r="K80" s="39">
        <f>STDEV(H80:H85)/AVERAGE(H80:H85)</f>
        <v>0.03416480120742986</v>
      </c>
      <c r="L80" s="59">
        <f t="shared" si="13"/>
        <v>14875916.194440814</v>
      </c>
    </row>
    <row r="81" spans="1:12" ht="12.75">
      <c r="A81" s="11">
        <v>314000</v>
      </c>
      <c r="B81" s="12">
        <f t="shared" si="7"/>
        <v>5.496929648073215</v>
      </c>
      <c r="C81" s="13">
        <v>70</v>
      </c>
      <c r="D81" s="12">
        <v>100</v>
      </c>
      <c r="E81" s="49">
        <v>2.9897972493630187E-06</v>
      </c>
      <c r="F81" s="49">
        <f t="shared" si="8"/>
        <v>-5.5243582619994545</v>
      </c>
      <c r="G81" s="13">
        <f t="shared" si="9"/>
        <v>5.150947180408987</v>
      </c>
      <c r="H81" s="12">
        <f t="shared" si="10"/>
        <v>141562.15993188656</v>
      </c>
      <c r="I81" s="14">
        <f t="shared" si="11"/>
        <v>0.45083490424167694</v>
      </c>
      <c r="J81" s="15">
        <f t="shared" si="12"/>
        <v>-0.5491650957583231</v>
      </c>
      <c r="K81" s="40"/>
      <c r="L81" s="59">
        <f t="shared" si="13"/>
        <v>14156215.993188657</v>
      </c>
    </row>
    <row r="82" spans="1:12" ht="12.75">
      <c r="A82" s="11">
        <v>314000</v>
      </c>
      <c r="B82" s="12">
        <f t="shared" si="7"/>
        <v>5.496929648073215</v>
      </c>
      <c r="C82" s="13">
        <v>70</v>
      </c>
      <c r="D82" s="12">
        <v>100</v>
      </c>
      <c r="E82" s="49">
        <v>3.281910056539905E-06</v>
      </c>
      <c r="F82" s="49">
        <f t="shared" si="8"/>
        <v>-5.483873325319385</v>
      </c>
      <c r="G82" s="13">
        <f t="shared" si="9"/>
        <v>5.189227188616314</v>
      </c>
      <c r="H82" s="12">
        <f t="shared" si="10"/>
        <v>154606.3006244123</v>
      </c>
      <c r="I82" s="14">
        <f t="shared" si="11"/>
        <v>0.4923767535809309</v>
      </c>
      <c r="J82" s="15">
        <f t="shared" si="12"/>
        <v>-0.5076232464190691</v>
      </c>
      <c r="K82" s="40"/>
      <c r="L82" s="59">
        <f t="shared" si="13"/>
        <v>15460630.062441232</v>
      </c>
    </row>
    <row r="83" spans="1:12" ht="12.75">
      <c r="A83" s="11">
        <v>314000</v>
      </c>
      <c r="B83" s="12">
        <f t="shared" si="7"/>
        <v>5.496929648073215</v>
      </c>
      <c r="C83" s="13">
        <v>70</v>
      </c>
      <c r="D83" s="12">
        <v>100</v>
      </c>
      <c r="E83" s="49">
        <v>3.2720130146194523E-06</v>
      </c>
      <c r="F83" s="49">
        <f t="shared" si="8"/>
        <v>-5.485184977566066</v>
      </c>
      <c r="G83" s="13">
        <f t="shared" si="9"/>
        <v>5.187986972800617</v>
      </c>
      <c r="H83" s="12">
        <f t="shared" si="10"/>
        <v>154165.42084339022</v>
      </c>
      <c r="I83" s="14">
        <f t="shared" si="11"/>
        <v>0.4909726778451918</v>
      </c>
      <c r="J83" s="15">
        <f t="shared" si="12"/>
        <v>-0.5090273221548083</v>
      </c>
      <c r="K83" s="40"/>
      <c r="L83" s="59">
        <f t="shared" si="13"/>
        <v>15416542.084339023</v>
      </c>
    </row>
    <row r="84" spans="1:12" ht="12.75">
      <c r="A84" s="11">
        <v>314000</v>
      </c>
      <c r="B84" s="12">
        <f t="shared" si="7"/>
        <v>5.496929648073215</v>
      </c>
      <c r="C84" s="13">
        <v>70</v>
      </c>
      <c r="D84" s="12">
        <v>100</v>
      </c>
      <c r="E84" s="49">
        <v>3.225481911228728E-06</v>
      </c>
      <c r="F84" s="49">
        <f t="shared" si="8"/>
        <v>-5.491405389322738</v>
      </c>
      <c r="G84" s="13">
        <f t="shared" si="9"/>
        <v>5.182105342924793</v>
      </c>
      <c r="H84" s="12">
        <f t="shared" si="10"/>
        <v>152091.64000702515</v>
      </c>
      <c r="I84" s="14">
        <f t="shared" si="11"/>
        <v>0.4843682802771502</v>
      </c>
      <c r="J84" s="15">
        <f t="shared" si="12"/>
        <v>-0.5156317197228498</v>
      </c>
      <c r="K84" s="40"/>
      <c r="L84" s="59">
        <f t="shared" si="13"/>
        <v>15209164.000702515</v>
      </c>
    </row>
    <row r="85" spans="1:12" ht="12.75">
      <c r="A85" s="17">
        <v>314000</v>
      </c>
      <c r="B85" s="18">
        <f t="shared" si="7"/>
        <v>5.496929648073215</v>
      </c>
      <c r="C85" s="19">
        <v>70</v>
      </c>
      <c r="D85" s="18">
        <v>100</v>
      </c>
      <c r="E85" s="50">
        <v>3.287220995890367E-06</v>
      </c>
      <c r="F85" s="50">
        <f t="shared" si="8"/>
        <v>-5.483171097844321</v>
      </c>
      <c r="G85" s="19">
        <f t="shared" si="9"/>
        <v>5.1898911707220865</v>
      </c>
      <c r="H85" s="18">
        <f t="shared" si="10"/>
        <v>154842.8551635886</v>
      </c>
      <c r="I85" s="20">
        <f t="shared" si="11"/>
        <v>0.49313011198595097</v>
      </c>
      <c r="J85" s="21">
        <f t="shared" si="12"/>
        <v>-0.506869888014049</v>
      </c>
      <c r="K85" s="43"/>
      <c r="L85" s="59">
        <f t="shared" si="13"/>
        <v>15484285.51635886</v>
      </c>
    </row>
    <row r="86" spans="1:12" ht="12.75">
      <c r="A86" s="5">
        <v>314000</v>
      </c>
      <c r="B86" s="6">
        <f t="shared" si="7"/>
        <v>5.496929648073215</v>
      </c>
      <c r="C86" s="7">
        <v>60</v>
      </c>
      <c r="D86" s="6">
        <v>100</v>
      </c>
      <c r="E86" s="48">
        <v>2.7997844160492004E-06</v>
      </c>
      <c r="F86" s="48">
        <f t="shared" si="8"/>
        <v>-5.552875408130914</v>
      </c>
      <c r="G86" s="7">
        <f t="shared" si="9"/>
        <v>5.12398316175216</v>
      </c>
      <c r="H86" s="6">
        <f t="shared" si="10"/>
        <v>133040.28352666402</v>
      </c>
      <c r="I86" s="8">
        <f t="shared" si="11"/>
        <v>0.4236951704670829</v>
      </c>
      <c r="J86" s="9">
        <f t="shared" si="12"/>
        <v>-0.5763048295329172</v>
      </c>
      <c r="K86" s="39">
        <f>STDEV(H86:H91)/AVERAGE(H86:H91)</f>
        <v>0.060094147085515345</v>
      </c>
      <c r="L86" s="59">
        <f t="shared" si="13"/>
        <v>13304028.352666402</v>
      </c>
    </row>
    <row r="87" spans="1:12" ht="12.75">
      <c r="A87" s="11">
        <v>314000</v>
      </c>
      <c r="B87" s="12">
        <f t="shared" si="7"/>
        <v>5.496929648073215</v>
      </c>
      <c r="C87" s="13">
        <v>60</v>
      </c>
      <c r="D87" s="12">
        <v>100</v>
      </c>
      <c r="E87" s="49">
        <v>2.37502405586827E-06</v>
      </c>
      <c r="F87" s="49">
        <f t="shared" si="8"/>
        <v>-5.624331987185246</v>
      </c>
      <c r="G87" s="13">
        <f t="shared" si="9"/>
        <v>5.056418317714403</v>
      </c>
      <c r="H87" s="12">
        <f t="shared" si="10"/>
        <v>113872.35901303783</v>
      </c>
      <c r="I87" s="14">
        <f t="shared" si="11"/>
        <v>0.36265082488228606</v>
      </c>
      <c r="J87" s="15">
        <f t="shared" si="12"/>
        <v>-0.6373491751177139</v>
      </c>
      <c r="K87" s="40"/>
      <c r="L87" s="59">
        <f t="shared" si="13"/>
        <v>11387235.901303783</v>
      </c>
    </row>
    <row r="88" spans="1:12" ht="12.75">
      <c r="A88" s="11">
        <v>314000</v>
      </c>
      <c r="B88" s="12">
        <f t="shared" si="7"/>
        <v>5.496929648073215</v>
      </c>
      <c r="C88" s="13">
        <v>60</v>
      </c>
      <c r="D88" s="12">
        <v>100</v>
      </c>
      <c r="E88" s="49">
        <v>2.6460260285801686E-06</v>
      </c>
      <c r="F88" s="49">
        <f t="shared" si="8"/>
        <v>-5.577405888034708</v>
      </c>
      <c r="G88" s="13">
        <f t="shared" si="9"/>
        <v>5.100788683779587</v>
      </c>
      <c r="H88" s="12">
        <f t="shared" si="10"/>
        <v>126121.37119980867</v>
      </c>
      <c r="I88" s="14">
        <f t="shared" si="11"/>
        <v>0.40166041783378553</v>
      </c>
      <c r="J88" s="15">
        <f t="shared" si="12"/>
        <v>-0.5983395821662145</v>
      </c>
      <c r="K88" s="40"/>
      <c r="L88" s="59">
        <f t="shared" si="13"/>
        <v>12612137.119980866</v>
      </c>
    </row>
    <row r="89" spans="1:12" ht="12.75">
      <c r="A89" s="11">
        <v>314000</v>
      </c>
      <c r="B89" s="12">
        <f t="shared" si="7"/>
        <v>5.496929648073215</v>
      </c>
      <c r="C89" s="13">
        <v>60</v>
      </c>
      <c r="D89" s="12">
        <v>100</v>
      </c>
      <c r="E89" s="49">
        <v>2.774869046090231E-06</v>
      </c>
      <c r="F89" s="49">
        <f t="shared" si="8"/>
        <v>-5.556757507641255</v>
      </c>
      <c r="G89" s="13">
        <f t="shared" si="9"/>
        <v>5.120312492774909</v>
      </c>
      <c r="H89" s="12">
        <f t="shared" si="10"/>
        <v>131920.5619937486</v>
      </c>
      <c r="I89" s="14">
        <f t="shared" si="11"/>
        <v>0.4201291783240401</v>
      </c>
      <c r="J89" s="15">
        <f t="shared" si="12"/>
        <v>-0.5798708216759598</v>
      </c>
      <c r="K89" s="40"/>
      <c r="L89" s="59">
        <f t="shared" si="13"/>
        <v>13192056.199374858</v>
      </c>
    </row>
    <row r="90" spans="1:12" ht="12.75">
      <c r="A90" s="11">
        <v>314000</v>
      </c>
      <c r="B90" s="12">
        <f t="shared" si="7"/>
        <v>5.496929648073215</v>
      </c>
      <c r="C90" s="13">
        <v>60</v>
      </c>
      <c r="D90" s="12">
        <v>100</v>
      </c>
      <c r="E90" s="49">
        <v>2.5599194171155335E-06</v>
      </c>
      <c r="F90" s="49">
        <f t="shared" si="8"/>
        <v>-5.5917737054900565</v>
      </c>
      <c r="G90" s="13">
        <f t="shared" si="9"/>
        <v>5.0872033798316405</v>
      </c>
      <c r="H90" s="12">
        <f t="shared" si="10"/>
        <v>122237.19621680981</v>
      </c>
      <c r="I90" s="14">
        <f t="shared" si="11"/>
        <v>0.3892904338114962</v>
      </c>
      <c r="J90" s="15">
        <f t="shared" si="12"/>
        <v>-0.6107095661885038</v>
      </c>
      <c r="K90" s="40"/>
      <c r="L90" s="59">
        <f t="shared" si="13"/>
        <v>12223719.62168098</v>
      </c>
    </row>
    <row r="91" spans="1:12" ht="12.75">
      <c r="A91" s="17">
        <v>314000</v>
      </c>
      <c r="B91" s="18">
        <f t="shared" si="7"/>
        <v>5.496929648073215</v>
      </c>
      <c r="C91" s="19">
        <v>60</v>
      </c>
      <c r="D91" s="18">
        <v>100</v>
      </c>
      <c r="E91" s="50">
        <v>2.7949093167505136E-06</v>
      </c>
      <c r="F91" s="50">
        <f t="shared" si="8"/>
        <v>-5.553632278608956</v>
      </c>
      <c r="G91" s="19">
        <f t="shared" si="9"/>
        <v>5.1232675126617275</v>
      </c>
      <c r="H91" s="18">
        <f t="shared" si="10"/>
        <v>132821.2345650972</v>
      </c>
      <c r="I91" s="20">
        <f t="shared" si="11"/>
        <v>0.42299756230922675</v>
      </c>
      <c r="J91" s="21">
        <f t="shared" si="12"/>
        <v>-0.5770024376907732</v>
      </c>
      <c r="K91" s="43"/>
      <c r="L91" s="59">
        <f t="shared" si="13"/>
        <v>13282123.45650972</v>
      </c>
    </row>
    <row r="92" spans="1:12" ht="12.75">
      <c r="A92" s="5">
        <v>31400</v>
      </c>
      <c r="B92" s="6">
        <f t="shared" si="7"/>
        <v>4.496929648073215</v>
      </c>
      <c r="C92" s="7">
        <v>100</v>
      </c>
      <c r="D92" s="6">
        <v>1000</v>
      </c>
      <c r="E92" s="48">
        <v>5.327624994154817E-07</v>
      </c>
      <c r="F92" s="48">
        <f t="shared" si="8"/>
        <v>-6.27346635228764</v>
      </c>
      <c r="G92" s="7">
        <f t="shared" si="9"/>
        <v>4.442637715310476</v>
      </c>
      <c r="H92" s="6">
        <f t="shared" si="10"/>
        <v>27710.075897516977</v>
      </c>
      <c r="I92" s="8">
        <f t="shared" si="11"/>
        <v>0.8824864935514961</v>
      </c>
      <c r="J92" s="9">
        <f t="shared" si="12"/>
        <v>-0.11751350644850389</v>
      </c>
      <c r="K92" s="47">
        <f>STDEV(H92:H97)/AVERAGE(H92:H97)</f>
        <v>0.1417319259335607</v>
      </c>
      <c r="L92" s="59">
        <f t="shared" si="13"/>
        <v>27710075.897516977</v>
      </c>
    </row>
    <row r="93" spans="1:12" ht="12.75">
      <c r="A93" s="11">
        <v>31400</v>
      </c>
      <c r="B93" s="12">
        <f t="shared" si="7"/>
        <v>4.496929648073215</v>
      </c>
      <c r="C93" s="13">
        <v>100</v>
      </c>
      <c r="D93" s="12">
        <v>1000</v>
      </c>
      <c r="E93" s="49">
        <v>5.239754027768861E-07</v>
      </c>
      <c r="F93" s="49">
        <f t="shared" si="8"/>
        <v>-6.280689099827342</v>
      </c>
      <c r="G93" s="13">
        <f t="shared" si="9"/>
        <v>4.435808339800167</v>
      </c>
      <c r="H93" s="12">
        <f t="shared" si="10"/>
        <v>27277.737126337048</v>
      </c>
      <c r="I93" s="14">
        <f t="shared" si="11"/>
        <v>0.868717742876976</v>
      </c>
      <c r="J93" s="15">
        <f t="shared" si="12"/>
        <v>-0.131282257123024</v>
      </c>
      <c r="K93" s="40"/>
      <c r="L93" s="59">
        <f t="shared" si="13"/>
        <v>27277737.126337048</v>
      </c>
    </row>
    <row r="94" spans="1:12" ht="12.75">
      <c r="A94" s="11">
        <v>31400</v>
      </c>
      <c r="B94" s="12">
        <f t="shared" si="7"/>
        <v>4.496929648073215</v>
      </c>
      <c r="C94" s="13">
        <v>100</v>
      </c>
      <c r="D94" s="12">
        <v>1000</v>
      </c>
      <c r="E94" s="49">
        <v>6.492807597746772E-07</v>
      </c>
      <c r="F94" s="49">
        <f t="shared" si="8"/>
        <v>-6.18756746644419</v>
      </c>
      <c r="G94" s="13">
        <f t="shared" si="9"/>
        <v>4.523858295722209</v>
      </c>
      <c r="H94" s="12">
        <f t="shared" si="10"/>
        <v>33408.60145983081</v>
      </c>
      <c r="I94" s="14">
        <f t="shared" si="11"/>
        <v>1.063968199357669</v>
      </c>
      <c r="J94" s="15">
        <f t="shared" si="12"/>
        <v>0.06396819935766906</v>
      </c>
      <c r="K94" s="40"/>
      <c r="L94" s="59">
        <f t="shared" si="13"/>
        <v>33408601.45983081</v>
      </c>
    </row>
    <row r="95" spans="1:12" ht="12.75">
      <c r="A95" s="11">
        <v>31400</v>
      </c>
      <c r="B95" s="12">
        <f t="shared" si="7"/>
        <v>4.496929648073215</v>
      </c>
      <c r="C95" s="13">
        <v>100</v>
      </c>
      <c r="D95" s="12">
        <v>1000</v>
      </c>
      <c r="E95" s="49">
        <v>4.3043040021871295E-07</v>
      </c>
      <c r="F95" s="49">
        <f t="shared" si="8"/>
        <v>-6.36609706312933</v>
      </c>
      <c r="G95" s="13">
        <f t="shared" si="9"/>
        <v>4.355051944847456</v>
      </c>
      <c r="H95" s="12">
        <f t="shared" si="10"/>
        <v>22649.15192081326</v>
      </c>
      <c r="I95" s="14">
        <f t="shared" si="11"/>
        <v>0.7213105707265369</v>
      </c>
      <c r="J95" s="15">
        <f t="shared" si="12"/>
        <v>-0.2786894292734631</v>
      </c>
      <c r="K95" s="40"/>
      <c r="L95" s="59">
        <f t="shared" si="13"/>
        <v>22649151.92081326</v>
      </c>
    </row>
    <row r="96" spans="1:12" ht="12.75">
      <c r="A96" s="11">
        <v>31400</v>
      </c>
      <c r="B96" s="12">
        <f t="shared" si="7"/>
        <v>4.496929648073215</v>
      </c>
      <c r="C96" s="13">
        <v>100</v>
      </c>
      <c r="D96" s="12">
        <v>1000</v>
      </c>
      <c r="E96" s="49">
        <v>4.6602356825601694E-07</v>
      </c>
      <c r="F96" s="49">
        <f t="shared" si="8"/>
        <v>-6.331592119136803</v>
      </c>
      <c r="G96" s="13">
        <f t="shared" si="9"/>
        <v>4.387677648319966</v>
      </c>
      <c r="H96" s="12">
        <f t="shared" si="10"/>
        <v>24416.176083956972</v>
      </c>
      <c r="I96" s="14">
        <f t="shared" si="11"/>
        <v>0.7775852256037252</v>
      </c>
      <c r="J96" s="15">
        <f t="shared" si="12"/>
        <v>-0.22241477439627477</v>
      </c>
      <c r="K96" s="40"/>
      <c r="L96" s="59">
        <f t="shared" si="13"/>
        <v>24416176.08395697</v>
      </c>
    </row>
    <row r="97" spans="1:12" ht="12.75">
      <c r="A97" s="17">
        <v>31400</v>
      </c>
      <c r="B97" s="18">
        <f t="shared" si="7"/>
        <v>4.496929648073215</v>
      </c>
      <c r="C97" s="19">
        <v>100</v>
      </c>
      <c r="D97" s="18">
        <v>1000</v>
      </c>
      <c r="E97" s="50">
        <v>4.735026214455552E-07</v>
      </c>
      <c r="F97" s="50">
        <f t="shared" si="8"/>
        <v>-6.32467761227594</v>
      </c>
      <c r="G97" s="19">
        <f t="shared" si="9"/>
        <v>4.394215570843476</v>
      </c>
      <c r="H97" s="18">
        <f t="shared" si="10"/>
        <v>24786.520813902793</v>
      </c>
      <c r="I97" s="20">
        <f t="shared" si="11"/>
        <v>0.789379643754866</v>
      </c>
      <c r="J97" s="21">
        <f t="shared" si="12"/>
        <v>-0.21062035624513398</v>
      </c>
      <c r="K97" s="40"/>
      <c r="L97" s="59">
        <f t="shared" si="13"/>
        <v>24786520.81390279</v>
      </c>
    </row>
    <row r="98" spans="1:12" ht="12.75">
      <c r="A98" s="5">
        <v>31400</v>
      </c>
      <c r="B98" s="6">
        <f t="shared" si="7"/>
        <v>4.496929648073215</v>
      </c>
      <c r="C98" s="7">
        <v>90</v>
      </c>
      <c r="D98" s="6">
        <v>1000</v>
      </c>
      <c r="E98" s="48">
        <v>3.763328051506855E-07</v>
      </c>
      <c r="F98" s="48">
        <f t="shared" si="8"/>
        <v>-6.42442792232606</v>
      </c>
      <c r="G98" s="7">
        <f t="shared" si="9"/>
        <v>4.299897955440563</v>
      </c>
      <c r="H98" s="6">
        <f t="shared" si="10"/>
        <v>19947.935506764094</v>
      </c>
      <c r="I98" s="8">
        <f t="shared" si="11"/>
        <v>0.6352845702791112</v>
      </c>
      <c r="J98" s="9">
        <f t="shared" si="12"/>
        <v>-0.3647154297208888</v>
      </c>
      <c r="K98" s="39">
        <f>STDEV(H98:H103)/AVERAGE(H98:H103)</f>
        <v>0.17246710003069202</v>
      </c>
      <c r="L98" s="59">
        <f t="shared" si="13"/>
        <v>19947935.506764095</v>
      </c>
    </row>
    <row r="99" spans="1:12" ht="12.75">
      <c r="A99" s="11">
        <v>31400</v>
      </c>
      <c r="B99" s="12">
        <f t="shared" si="7"/>
        <v>4.496929648073215</v>
      </c>
      <c r="C99" s="13">
        <v>90</v>
      </c>
      <c r="D99" s="12">
        <v>1000</v>
      </c>
      <c r="E99" s="49">
        <v>3.298935660659906E-07</v>
      </c>
      <c r="F99" s="49">
        <f t="shared" si="8"/>
        <v>-6.481626154443395</v>
      </c>
      <c r="G99" s="13">
        <f t="shared" si="9"/>
        <v>4.24581490691812</v>
      </c>
      <c r="H99" s="12">
        <f t="shared" si="10"/>
        <v>17612.252653101295</v>
      </c>
      <c r="I99" s="14">
        <f t="shared" si="11"/>
        <v>0.5608997660223343</v>
      </c>
      <c r="J99" s="15">
        <f t="shared" si="12"/>
        <v>-0.43910023397766573</v>
      </c>
      <c r="K99" s="40"/>
      <c r="L99" s="59">
        <f t="shared" si="13"/>
        <v>17612252.653101295</v>
      </c>
    </row>
    <row r="100" spans="1:12" ht="12.75">
      <c r="A100" s="11">
        <v>31400</v>
      </c>
      <c r="B100" s="12">
        <f t="shared" si="7"/>
        <v>4.496929648073215</v>
      </c>
      <c r="C100" s="13">
        <v>90</v>
      </c>
      <c r="D100" s="12">
        <v>1000</v>
      </c>
      <c r="E100" s="49">
        <v>2.9456943560052766E-07</v>
      </c>
      <c r="F100" s="49">
        <f t="shared" si="8"/>
        <v>-6.530812317366638</v>
      </c>
      <c r="G100" s="13">
        <f t="shared" si="9"/>
        <v>4.199307566786461</v>
      </c>
      <c r="H100" s="12">
        <f t="shared" si="10"/>
        <v>15823.682736998497</v>
      </c>
      <c r="I100" s="14">
        <f t="shared" si="11"/>
        <v>0.5039389406687419</v>
      </c>
      <c r="J100" s="15">
        <f t="shared" si="12"/>
        <v>-0.4960610593312581</v>
      </c>
      <c r="K100" s="40"/>
      <c r="L100" s="59">
        <f t="shared" si="13"/>
        <v>15823682.736998497</v>
      </c>
    </row>
    <row r="101" spans="1:12" ht="12.75">
      <c r="A101" s="11">
        <v>31400</v>
      </c>
      <c r="B101" s="12">
        <f t="shared" si="7"/>
        <v>4.496929648073215</v>
      </c>
      <c r="C101" s="13">
        <v>90</v>
      </c>
      <c r="D101" s="12">
        <v>1000</v>
      </c>
      <c r="E101" s="49">
        <v>4.6228030379549604E-07</v>
      </c>
      <c r="F101" s="49">
        <f t="shared" si="8"/>
        <v>-6.335094609990764</v>
      </c>
      <c r="G101" s="13">
        <f t="shared" si="9"/>
        <v>4.384365913397537</v>
      </c>
      <c r="H101" s="12">
        <f t="shared" si="10"/>
        <v>24230.697364211206</v>
      </c>
      <c r="I101" s="14">
        <f t="shared" si="11"/>
        <v>0.7716782600067263</v>
      </c>
      <c r="J101" s="15">
        <f t="shared" si="12"/>
        <v>-0.22832173999327365</v>
      </c>
      <c r="K101" s="40"/>
      <c r="L101" s="59">
        <f t="shared" si="13"/>
        <v>24230697.364211205</v>
      </c>
    </row>
    <row r="102" spans="1:12" ht="12.75">
      <c r="A102" s="11">
        <v>31400</v>
      </c>
      <c r="B102" s="12">
        <f t="shared" si="7"/>
        <v>4.496929648073215</v>
      </c>
      <c r="C102" s="13">
        <v>90</v>
      </c>
      <c r="D102" s="12">
        <v>1000</v>
      </c>
      <c r="E102" s="49">
        <v>4.58985921438962E-07</v>
      </c>
      <c r="F102" s="49">
        <f t="shared" si="8"/>
        <v>-6.338200635454335</v>
      </c>
      <c r="G102" s="13">
        <f t="shared" si="9"/>
        <v>4.381429051196732</v>
      </c>
      <c r="H102" s="12">
        <f t="shared" si="10"/>
        <v>24067.393083846968</v>
      </c>
      <c r="I102" s="14">
        <f t="shared" si="11"/>
        <v>0.7664774867467187</v>
      </c>
      <c r="J102" s="15">
        <f t="shared" si="12"/>
        <v>-0.23352251325328133</v>
      </c>
      <c r="K102" s="40"/>
      <c r="L102" s="59">
        <f t="shared" si="13"/>
        <v>24067393.083846968</v>
      </c>
    </row>
    <row r="103" spans="1:12" ht="12.75">
      <c r="A103" s="17">
        <v>31400</v>
      </c>
      <c r="B103" s="18">
        <f t="shared" si="7"/>
        <v>4.496929648073215</v>
      </c>
      <c r="C103" s="19">
        <v>90</v>
      </c>
      <c r="D103" s="18">
        <v>1000</v>
      </c>
      <c r="E103" s="50">
        <v>4.4449389963045667E-07</v>
      </c>
      <c r="F103" s="50">
        <f t="shared" si="8"/>
        <v>-6.352134195042497</v>
      </c>
      <c r="G103" s="19">
        <f t="shared" si="9"/>
        <v>4.368254354158001</v>
      </c>
      <c r="H103" s="18">
        <f t="shared" si="10"/>
        <v>23348.251038271927</v>
      </c>
      <c r="I103" s="20">
        <f t="shared" si="11"/>
        <v>0.7435748738303162</v>
      </c>
      <c r="J103" s="21">
        <f t="shared" si="12"/>
        <v>-0.2564251261696838</v>
      </c>
      <c r="K103" s="40"/>
      <c r="L103" s="59">
        <f t="shared" si="13"/>
        <v>23348251.038271926</v>
      </c>
    </row>
    <row r="104" spans="1:12" ht="12.75">
      <c r="A104" s="5">
        <v>31400</v>
      </c>
      <c r="B104" s="6">
        <f t="shared" si="7"/>
        <v>4.496929648073215</v>
      </c>
      <c r="C104" s="7">
        <v>80</v>
      </c>
      <c r="D104" s="6">
        <v>1000</v>
      </c>
      <c r="E104" s="48">
        <v>2.8340088925069905E-07</v>
      </c>
      <c r="F104" s="48">
        <f t="shared" si="8"/>
        <v>-6.547598791364262</v>
      </c>
      <c r="G104" s="7">
        <f t="shared" si="9"/>
        <v>4.18343533343016</v>
      </c>
      <c r="H104" s="6">
        <f t="shared" si="10"/>
        <v>15255.812184244252</v>
      </c>
      <c r="I104" s="8">
        <f t="shared" si="11"/>
        <v>0.48585389121796985</v>
      </c>
      <c r="J104" s="9">
        <f t="shared" si="12"/>
        <v>-0.5141461087820302</v>
      </c>
      <c r="K104" s="39">
        <f>STDEV(H104:H109)/AVERAGE(H104:H109)</f>
        <v>0.041828473057502515</v>
      </c>
      <c r="L104" s="59">
        <f t="shared" si="13"/>
        <v>15255812.184244253</v>
      </c>
    </row>
    <row r="105" spans="1:12" ht="12.75">
      <c r="A105" s="11">
        <v>31400</v>
      </c>
      <c r="B105" s="12">
        <f t="shared" si="7"/>
        <v>4.496929648073215</v>
      </c>
      <c r="C105" s="13">
        <v>80</v>
      </c>
      <c r="D105" s="12">
        <v>1000</v>
      </c>
      <c r="E105" s="49">
        <v>2.7927744021804277E-07</v>
      </c>
      <c r="F105" s="49">
        <f t="shared" si="8"/>
        <v>-6.5539641448021335</v>
      </c>
      <c r="G105" s="13">
        <f t="shared" si="9"/>
        <v>4.1774166558224906</v>
      </c>
      <c r="H105" s="12">
        <f t="shared" si="10"/>
        <v>15045.847506579743</v>
      </c>
      <c r="I105" s="14">
        <f t="shared" si="11"/>
        <v>0.47916711804394085</v>
      </c>
      <c r="J105" s="15">
        <f t="shared" si="12"/>
        <v>-0.5208328819560591</v>
      </c>
      <c r="K105" s="40"/>
      <c r="L105" s="59">
        <f t="shared" si="13"/>
        <v>15045847.506579744</v>
      </c>
    </row>
    <row r="106" spans="1:12" ht="12.75">
      <c r="A106" s="11">
        <v>31400</v>
      </c>
      <c r="B106" s="12">
        <f t="shared" si="7"/>
        <v>4.496929648073215</v>
      </c>
      <c r="C106" s="13">
        <v>80</v>
      </c>
      <c r="D106" s="12">
        <v>1000</v>
      </c>
      <c r="E106" s="49">
        <v>2.7279734515062306E-07</v>
      </c>
      <c r="F106" s="49">
        <f t="shared" si="8"/>
        <v>-6.564159860525987</v>
      </c>
      <c r="G106" s="13">
        <f t="shared" si="9"/>
        <v>4.167776228700843</v>
      </c>
      <c r="H106" s="12">
        <f t="shared" si="10"/>
        <v>14715.5408520232</v>
      </c>
      <c r="I106" s="14">
        <f t="shared" si="11"/>
        <v>0.4686477978351337</v>
      </c>
      <c r="J106" s="15">
        <f t="shared" si="12"/>
        <v>-0.5313522021648662</v>
      </c>
      <c r="K106" s="40"/>
      <c r="L106" s="59">
        <f t="shared" si="13"/>
        <v>14715540.8520232</v>
      </c>
    </row>
    <row r="107" spans="1:12" ht="12.75">
      <c r="A107" s="11">
        <v>31400</v>
      </c>
      <c r="B107" s="12">
        <f t="shared" si="7"/>
        <v>4.496929648073215</v>
      </c>
      <c r="C107" s="13">
        <v>80</v>
      </c>
      <c r="D107" s="12">
        <v>1000</v>
      </c>
      <c r="E107" s="49">
        <v>3.047274736376842E-07</v>
      </c>
      <c r="F107" s="49">
        <f t="shared" si="8"/>
        <v>-6.516088388864426</v>
      </c>
      <c r="G107" s="13">
        <f t="shared" si="9"/>
        <v>4.213229586928492</v>
      </c>
      <c r="H107" s="12">
        <f t="shared" si="10"/>
        <v>16339.154783220229</v>
      </c>
      <c r="I107" s="14">
        <f t="shared" si="11"/>
        <v>0.5203552478732557</v>
      </c>
      <c r="J107" s="15">
        <f t="shared" si="12"/>
        <v>-0.4796447521267443</v>
      </c>
      <c r="K107" s="40"/>
      <c r="L107" s="59">
        <f t="shared" si="13"/>
        <v>16339154.783220228</v>
      </c>
    </row>
    <row r="108" spans="1:12" ht="12.75">
      <c r="A108" s="11">
        <v>31400</v>
      </c>
      <c r="B108" s="12">
        <f t="shared" si="7"/>
        <v>4.496929648073215</v>
      </c>
      <c r="C108" s="13">
        <v>80</v>
      </c>
      <c r="D108" s="12">
        <v>1000</v>
      </c>
      <c r="E108" s="49">
        <v>2.7833166566422146E-07</v>
      </c>
      <c r="F108" s="49">
        <f t="shared" si="8"/>
        <v>-6.55543738137377</v>
      </c>
      <c r="G108" s="13">
        <f t="shared" si="9"/>
        <v>4.176023656038416</v>
      </c>
      <c r="H108" s="12">
        <f t="shared" si="10"/>
        <v>14997.665256222886</v>
      </c>
      <c r="I108" s="14">
        <f t="shared" si="11"/>
        <v>0.47763265147206646</v>
      </c>
      <c r="J108" s="15">
        <f t="shared" si="12"/>
        <v>-0.5223673485279335</v>
      </c>
      <c r="K108" s="40"/>
      <c r="L108" s="59">
        <f t="shared" si="13"/>
        <v>14997665.256222887</v>
      </c>
    </row>
    <row r="109" spans="1:12" ht="12.75">
      <c r="A109" s="17">
        <v>31400</v>
      </c>
      <c r="B109" s="18">
        <f t="shared" si="7"/>
        <v>4.496929648073215</v>
      </c>
      <c r="C109" s="19">
        <v>80</v>
      </c>
      <c r="D109" s="18">
        <v>1000</v>
      </c>
      <c r="E109" s="50">
        <v>2.989292451000204E-07</v>
      </c>
      <c r="F109" s="50">
        <f t="shared" si="8"/>
        <v>-6.524431594615271</v>
      </c>
      <c r="G109" s="19">
        <f t="shared" si="9"/>
        <v>4.205340776649705</v>
      </c>
      <c r="H109" s="18">
        <f t="shared" si="10"/>
        <v>16045.038985059698</v>
      </c>
      <c r="I109" s="20">
        <f t="shared" si="11"/>
        <v>0.5109885027089076</v>
      </c>
      <c r="J109" s="21">
        <f t="shared" si="12"/>
        <v>-0.4890114972910924</v>
      </c>
      <c r="K109" s="40"/>
      <c r="L109" s="59">
        <f t="shared" si="13"/>
        <v>16045038.985059699</v>
      </c>
    </row>
    <row r="110" spans="1:12" ht="12.75">
      <c r="A110" s="5">
        <v>31400</v>
      </c>
      <c r="B110" s="6">
        <f t="shared" si="7"/>
        <v>4.496929648073215</v>
      </c>
      <c r="C110" s="7">
        <v>70</v>
      </c>
      <c r="D110" s="6">
        <v>1000</v>
      </c>
      <c r="E110" s="48">
        <v>2.71537194566858E-07</v>
      </c>
      <c r="F110" s="48">
        <f t="shared" si="8"/>
        <v>-6.566170673298838</v>
      </c>
      <c r="G110" s="7">
        <f t="shared" si="9"/>
        <v>4.1658749306932314</v>
      </c>
      <c r="H110" s="6">
        <f t="shared" si="10"/>
        <v>14651.25849266471</v>
      </c>
      <c r="I110" s="8">
        <f t="shared" si="11"/>
        <v>0.4666005889383666</v>
      </c>
      <c r="J110" s="9">
        <f t="shared" si="12"/>
        <v>-0.5333994110616334</v>
      </c>
      <c r="K110" s="39">
        <f>STDEV(H110:H115)/AVERAGE(H110:H115)</f>
        <v>0.06159730695688244</v>
      </c>
      <c r="L110" s="59">
        <f t="shared" si="13"/>
        <v>14651258.49266471</v>
      </c>
    </row>
    <row r="111" spans="1:12" ht="12.75">
      <c r="A111" s="11">
        <v>31400</v>
      </c>
      <c r="B111" s="12">
        <f t="shared" si="7"/>
        <v>4.496929648073215</v>
      </c>
      <c r="C111" s="13">
        <v>70</v>
      </c>
      <c r="D111" s="12">
        <v>1000</v>
      </c>
      <c r="E111" s="49">
        <v>2.656729937748609E-07</v>
      </c>
      <c r="F111" s="49">
        <f t="shared" si="8"/>
        <v>-6.575652590304273</v>
      </c>
      <c r="G111" s="13">
        <f t="shared" si="9"/>
        <v>4.156909426716837</v>
      </c>
      <c r="H111" s="12">
        <f t="shared" si="10"/>
        <v>14351.900893840973</v>
      </c>
      <c r="I111" s="14">
        <f t="shared" si="11"/>
        <v>0.45706690744716477</v>
      </c>
      <c r="J111" s="15">
        <f t="shared" si="12"/>
        <v>-0.5429330925528353</v>
      </c>
      <c r="K111" s="40"/>
      <c r="L111" s="59">
        <f t="shared" si="13"/>
        <v>14351900.893840974</v>
      </c>
    </row>
    <row r="112" spans="1:12" ht="12.75">
      <c r="A112" s="11">
        <v>31400</v>
      </c>
      <c r="B112" s="12">
        <f t="shared" si="7"/>
        <v>4.496929648073215</v>
      </c>
      <c r="C112" s="13">
        <v>70</v>
      </c>
      <c r="D112" s="12">
        <v>1000</v>
      </c>
      <c r="E112" s="49">
        <v>2.7576880664646433E-07</v>
      </c>
      <c r="F112" s="49">
        <f t="shared" si="8"/>
        <v>-6.559454860232207</v>
      </c>
      <c r="G112" s="13">
        <f t="shared" si="9"/>
        <v>4.172224980869697</v>
      </c>
      <c r="H112" s="12">
        <f t="shared" si="10"/>
        <v>14867.056122355722</v>
      </c>
      <c r="I112" s="14">
        <f t="shared" si="11"/>
        <v>0.4734731249157873</v>
      </c>
      <c r="J112" s="15">
        <f t="shared" si="12"/>
        <v>-0.5265268750842127</v>
      </c>
      <c r="K112" s="40"/>
      <c r="L112" s="59">
        <f t="shared" si="13"/>
        <v>14867056.122355722</v>
      </c>
    </row>
    <row r="113" spans="1:12" ht="12.75">
      <c r="A113" s="11">
        <v>31400</v>
      </c>
      <c r="B113" s="12">
        <f t="shared" si="7"/>
        <v>4.496929648073215</v>
      </c>
      <c r="C113" s="13">
        <v>70</v>
      </c>
      <c r="D113" s="12">
        <v>1000</v>
      </c>
      <c r="E113" s="49">
        <v>2.4568886193987736E-07</v>
      </c>
      <c r="F113" s="49">
        <f t="shared" si="8"/>
        <v>-6.6096145313819195</v>
      </c>
      <c r="G113" s="13">
        <f t="shared" si="9"/>
        <v>4.124797152626777</v>
      </c>
      <c r="H113" s="12">
        <f t="shared" si="10"/>
        <v>13328.987252932713</v>
      </c>
      <c r="I113" s="14">
        <f t="shared" si="11"/>
        <v>0.4244900399023157</v>
      </c>
      <c r="J113" s="15">
        <f t="shared" si="12"/>
        <v>-0.5755099600976843</v>
      </c>
      <c r="K113" s="40"/>
      <c r="L113" s="59">
        <f t="shared" si="13"/>
        <v>13328987.252932712</v>
      </c>
    </row>
    <row r="114" spans="1:12" ht="12.75">
      <c r="A114" s="11">
        <v>31400</v>
      </c>
      <c r="B114" s="12">
        <f t="shared" si="7"/>
        <v>4.496929648073215</v>
      </c>
      <c r="C114" s="13">
        <v>70</v>
      </c>
      <c r="D114" s="12">
        <v>1000</v>
      </c>
      <c r="E114" s="49">
        <v>2.449148171504684E-07</v>
      </c>
      <c r="F114" s="49">
        <f t="shared" si="8"/>
        <v>-6.610984939611808</v>
      </c>
      <c r="G114" s="13">
        <f t="shared" si="9"/>
        <v>4.123501380851164</v>
      </c>
      <c r="H114" s="12">
        <f t="shared" si="10"/>
        <v>13289.277824821116</v>
      </c>
      <c r="I114" s="14">
        <f t="shared" si="11"/>
        <v>0.4232254084337935</v>
      </c>
      <c r="J114" s="15">
        <f t="shared" si="12"/>
        <v>-0.5767745915662065</v>
      </c>
      <c r="K114" s="40"/>
      <c r="L114" s="59">
        <f t="shared" si="13"/>
        <v>13289277.824821116</v>
      </c>
    </row>
    <row r="115" spans="1:12" ht="12.75">
      <c r="A115" s="17">
        <v>31400</v>
      </c>
      <c r="B115" s="18">
        <f t="shared" si="7"/>
        <v>4.496929648073215</v>
      </c>
      <c r="C115" s="19">
        <v>70</v>
      </c>
      <c r="D115" s="18">
        <v>1000</v>
      </c>
      <c r="E115" s="50">
        <v>2.3500374612418E-07</v>
      </c>
      <c r="F115" s="50">
        <f t="shared" si="8"/>
        <v>-6.628925214715103</v>
      </c>
      <c r="G115" s="19">
        <f t="shared" si="9"/>
        <v>4.1065381857837515</v>
      </c>
      <c r="H115" s="18">
        <f t="shared" si="10"/>
        <v>12780.215759723385</v>
      </c>
      <c r="I115" s="20">
        <f t="shared" si="11"/>
        <v>0.4070132407555218</v>
      </c>
      <c r="J115" s="21">
        <f t="shared" si="12"/>
        <v>-0.5929867592444782</v>
      </c>
      <c r="K115" s="40"/>
      <c r="L115" s="59">
        <f t="shared" si="13"/>
        <v>12780215.759723386</v>
      </c>
    </row>
    <row r="116" spans="1:12" ht="12.75">
      <c r="A116" s="5">
        <v>31400</v>
      </c>
      <c r="B116" s="6">
        <f t="shared" si="7"/>
        <v>4.496929648073215</v>
      </c>
      <c r="C116" s="7">
        <v>60</v>
      </c>
      <c r="D116" s="6">
        <v>1000</v>
      </c>
      <c r="E116" s="48">
        <v>1.7256180525807838E-07</v>
      </c>
      <c r="F116" s="48">
        <f t="shared" si="8"/>
        <v>-6.763055324503096</v>
      </c>
      <c r="G116" s="7">
        <f t="shared" si="9"/>
        <v>3.979713195439583</v>
      </c>
      <c r="H116" s="6">
        <f t="shared" si="10"/>
        <v>9543.621248465352</v>
      </c>
      <c r="I116" s="8">
        <f t="shared" si="11"/>
        <v>0.3039369824352023</v>
      </c>
      <c r="J116" s="9">
        <f t="shared" si="12"/>
        <v>-0.6960630175647977</v>
      </c>
      <c r="K116" s="39">
        <f>STDEV(H116:H121)/AVERAGE(H116:H121)</f>
        <v>0.12462682317172477</v>
      </c>
      <c r="L116" s="59">
        <f t="shared" si="13"/>
        <v>9543621.248465352</v>
      </c>
    </row>
    <row r="117" spans="1:12" ht="12.75">
      <c r="A117" s="11">
        <v>31400</v>
      </c>
      <c r="B117" s="12">
        <f t="shared" si="7"/>
        <v>4.496929648073215</v>
      </c>
      <c r="C117" s="13">
        <v>60</v>
      </c>
      <c r="D117" s="12">
        <v>1000</v>
      </c>
      <c r="E117" s="49">
        <v>2.0277498760199234E-07</v>
      </c>
      <c r="F117" s="49">
        <f t="shared" si="8"/>
        <v>-6.692985616480561</v>
      </c>
      <c r="G117" s="13">
        <f t="shared" si="9"/>
        <v>4.045966701512328</v>
      </c>
      <c r="H117" s="12">
        <f t="shared" si="10"/>
        <v>11116.46491185756</v>
      </c>
      <c r="I117" s="14">
        <f t="shared" si="11"/>
        <v>0.35402754496361655</v>
      </c>
      <c r="J117" s="15">
        <f t="shared" si="12"/>
        <v>-0.6459724550363835</v>
      </c>
      <c r="K117" s="40"/>
      <c r="L117" s="59">
        <f t="shared" si="13"/>
        <v>11116464.91185756</v>
      </c>
    </row>
    <row r="118" spans="1:12" ht="12.75">
      <c r="A118" s="11">
        <v>31400</v>
      </c>
      <c r="B118" s="12">
        <f t="shared" si="7"/>
        <v>4.496929648073215</v>
      </c>
      <c r="C118" s="13">
        <v>60</v>
      </c>
      <c r="D118" s="12">
        <v>1000</v>
      </c>
      <c r="E118" s="49">
        <v>2.2447677633316814E-07</v>
      </c>
      <c r="F118" s="49">
        <f t="shared" si="8"/>
        <v>-6.648828583088565</v>
      </c>
      <c r="G118" s="13">
        <f t="shared" si="9"/>
        <v>4.087718813267241</v>
      </c>
      <c r="H118" s="12">
        <f t="shared" si="10"/>
        <v>12238.235703187884</v>
      </c>
      <c r="I118" s="14">
        <f t="shared" si="11"/>
        <v>0.389752729400888</v>
      </c>
      <c r="J118" s="15">
        <f t="shared" si="12"/>
        <v>-0.610247270599112</v>
      </c>
      <c r="K118" s="40"/>
      <c r="L118" s="59">
        <f t="shared" si="13"/>
        <v>12238235.703187883</v>
      </c>
    </row>
    <row r="119" spans="1:12" ht="12.75">
      <c r="A119" s="11">
        <v>31400</v>
      </c>
      <c r="B119" s="12">
        <f t="shared" si="7"/>
        <v>4.496929648073215</v>
      </c>
      <c r="C119" s="13">
        <v>60</v>
      </c>
      <c r="D119" s="12">
        <v>1000</v>
      </c>
      <c r="E119" s="49">
        <v>1.6685721611584826E-07</v>
      </c>
      <c r="F119" s="49">
        <f t="shared" si="8"/>
        <v>-6.7776550065607255</v>
      </c>
      <c r="G119" s="13">
        <f t="shared" si="9"/>
        <v>3.965908654916106</v>
      </c>
      <c r="H119" s="12">
        <f t="shared" si="10"/>
        <v>9245.037027821503</v>
      </c>
      <c r="I119" s="14">
        <f t="shared" si="11"/>
        <v>0.29442793082234087</v>
      </c>
      <c r="J119" s="15">
        <f t="shared" si="12"/>
        <v>-0.7055720691776591</v>
      </c>
      <c r="K119" s="40"/>
      <c r="L119" s="59">
        <f t="shared" si="13"/>
        <v>9245037.027821504</v>
      </c>
    </row>
    <row r="120" spans="1:12" ht="12.75">
      <c r="A120" s="11">
        <v>31400</v>
      </c>
      <c r="B120" s="12">
        <f t="shared" si="7"/>
        <v>4.496929648073215</v>
      </c>
      <c r="C120" s="13">
        <v>60</v>
      </c>
      <c r="D120" s="12">
        <v>1000</v>
      </c>
      <c r="E120" s="49">
        <v>1.6173260595982503E-07</v>
      </c>
      <c r="F120" s="49">
        <f t="shared" si="8"/>
        <v>-6.791202415709451</v>
      </c>
      <c r="G120" s="13">
        <f t="shared" si="9"/>
        <v>3.9530990774305486</v>
      </c>
      <c r="H120" s="12">
        <f t="shared" si="10"/>
        <v>8976.335520691871</v>
      </c>
      <c r="I120" s="14">
        <f t="shared" si="11"/>
        <v>0.28587055798381755</v>
      </c>
      <c r="J120" s="15">
        <f t="shared" si="12"/>
        <v>-0.7141294420161824</v>
      </c>
      <c r="K120" s="40"/>
      <c r="L120" s="59">
        <f t="shared" si="13"/>
        <v>8976335.520691872</v>
      </c>
    </row>
    <row r="121" spans="1:12" ht="12.75">
      <c r="A121" s="17">
        <v>31400</v>
      </c>
      <c r="B121" s="18">
        <f t="shared" si="7"/>
        <v>4.496929648073215</v>
      </c>
      <c r="C121" s="19">
        <v>60</v>
      </c>
      <c r="D121" s="18">
        <v>1000</v>
      </c>
      <c r="E121" s="50">
        <v>1.7699500903536623E-07</v>
      </c>
      <c r="F121" s="50">
        <f t="shared" si="8"/>
        <v>-6.752038979847008</v>
      </c>
      <c r="G121" s="19">
        <f t="shared" si="9"/>
        <v>3.9901295576333125</v>
      </c>
      <c r="H121" s="18">
        <f t="shared" si="10"/>
        <v>9775.287913843036</v>
      </c>
      <c r="I121" s="20">
        <f t="shared" si="11"/>
        <v>0.31131490171474635</v>
      </c>
      <c r="J121" s="21">
        <f t="shared" si="12"/>
        <v>-0.6886850982852537</v>
      </c>
      <c r="K121" s="40"/>
      <c r="L121" s="59">
        <f t="shared" si="13"/>
        <v>9775287.913843036</v>
      </c>
    </row>
    <row r="122" spans="1:12" ht="12.75">
      <c r="A122" s="5">
        <v>3140</v>
      </c>
      <c r="B122" s="6">
        <f t="shared" si="7"/>
        <v>3.496929648073215</v>
      </c>
      <c r="C122" s="7">
        <v>100</v>
      </c>
      <c r="D122" s="6">
        <v>10000</v>
      </c>
      <c r="E122" s="48">
        <v>3.805963333045534E-08</v>
      </c>
      <c r="F122" s="48">
        <f t="shared" si="8"/>
        <v>-7.419535400056539</v>
      </c>
      <c r="G122" s="7">
        <f t="shared" si="9"/>
        <v>3.358986951535042</v>
      </c>
      <c r="H122" s="6">
        <f t="shared" si="10"/>
        <v>2285.5301331318215</v>
      </c>
      <c r="I122" s="8">
        <f t="shared" si="11"/>
        <v>0.7278758385770132</v>
      </c>
      <c r="J122" s="9">
        <f t="shared" si="12"/>
        <v>-0.2721241614229868</v>
      </c>
      <c r="K122" s="39">
        <f>STDEV(H122:H127)/AVERAGE(H122:H127)</f>
        <v>0.09492839046565722</v>
      </c>
      <c r="L122" s="59">
        <f t="shared" si="13"/>
        <v>22855301.331318215</v>
      </c>
    </row>
    <row r="123" spans="1:12" ht="12.75">
      <c r="A123" s="11">
        <v>3140</v>
      </c>
      <c r="B123" s="12">
        <f t="shared" si="7"/>
        <v>3.496929648073215</v>
      </c>
      <c r="C123" s="13">
        <v>100</v>
      </c>
      <c r="D123" s="12">
        <v>10000</v>
      </c>
      <c r="E123" s="49">
        <v>3.817394375182322E-08</v>
      </c>
      <c r="F123" s="49">
        <f t="shared" si="8"/>
        <v>-7.418232970750936</v>
      </c>
      <c r="G123" s="13">
        <f t="shared" si="9"/>
        <v>3.3602184467181004</v>
      </c>
      <c r="H123" s="12">
        <f t="shared" si="10"/>
        <v>2292.0202310738046</v>
      </c>
      <c r="I123" s="14">
        <f t="shared" si="11"/>
        <v>0.7299427487496193</v>
      </c>
      <c r="J123" s="15">
        <f t="shared" si="12"/>
        <v>-0.2700572512503807</v>
      </c>
      <c r="K123" s="40"/>
      <c r="L123" s="59">
        <f t="shared" si="13"/>
        <v>22920202.310738046</v>
      </c>
    </row>
    <row r="124" spans="1:12" ht="12.75">
      <c r="A124" s="11">
        <v>3140</v>
      </c>
      <c r="B124" s="12">
        <f t="shared" si="7"/>
        <v>3.496929648073215</v>
      </c>
      <c r="C124" s="13">
        <v>100</v>
      </c>
      <c r="D124" s="12">
        <v>10000</v>
      </c>
      <c r="E124" s="49">
        <v>4.138258329311796E-08</v>
      </c>
      <c r="F124" s="49">
        <f t="shared" si="8"/>
        <v>-7.383182402144714</v>
      </c>
      <c r="G124" s="13">
        <f t="shared" si="9"/>
        <v>3.393360058486465</v>
      </c>
      <c r="H124" s="12">
        <f t="shared" si="10"/>
        <v>2473.774215448393</v>
      </c>
      <c r="I124" s="14">
        <f t="shared" si="11"/>
        <v>0.7878261832638195</v>
      </c>
      <c r="J124" s="15">
        <f t="shared" si="12"/>
        <v>-0.21217381673618052</v>
      </c>
      <c r="K124" s="40"/>
      <c r="L124" s="59">
        <f t="shared" si="13"/>
        <v>24737742.15448393</v>
      </c>
    </row>
    <row r="125" spans="1:12" ht="12.75">
      <c r="A125" s="11">
        <v>3140</v>
      </c>
      <c r="B125" s="12">
        <f t="shared" si="7"/>
        <v>3.496929648073215</v>
      </c>
      <c r="C125" s="13">
        <v>100</v>
      </c>
      <c r="D125" s="12">
        <v>10000</v>
      </c>
      <c r="E125" s="49">
        <v>4.086523493709393E-08</v>
      </c>
      <c r="F125" s="49">
        <f t="shared" si="8"/>
        <v>-7.388645999948651</v>
      </c>
      <c r="G125" s="13">
        <f t="shared" si="9"/>
        <v>3.3881940242543003</v>
      </c>
      <c r="H125" s="12">
        <f t="shared" si="10"/>
        <v>2444.5224171474406</v>
      </c>
      <c r="I125" s="14">
        <f t="shared" si="11"/>
        <v>0.7785103239323059</v>
      </c>
      <c r="J125" s="15">
        <f t="shared" si="12"/>
        <v>-0.2214896760676941</v>
      </c>
      <c r="K125" s="40"/>
      <c r="L125" s="59">
        <f t="shared" si="13"/>
        <v>24445224.171474405</v>
      </c>
    </row>
    <row r="126" spans="1:12" ht="12.75">
      <c r="A126" s="11">
        <v>3140</v>
      </c>
      <c r="B126" s="12">
        <f t="shared" si="7"/>
        <v>3.496929648073215</v>
      </c>
      <c r="C126" s="13">
        <v>100</v>
      </c>
      <c r="D126" s="12">
        <v>10000</v>
      </c>
      <c r="E126" s="49">
        <v>4.617969316533E-08</v>
      </c>
      <c r="F126" s="49">
        <f t="shared" si="8"/>
        <v>-7.3355489570196815</v>
      </c>
      <c r="G126" s="13">
        <f t="shared" si="9"/>
        <v>3.438399246388349</v>
      </c>
      <c r="H126" s="12">
        <f t="shared" si="10"/>
        <v>2744.0956565468605</v>
      </c>
      <c r="I126" s="14">
        <f t="shared" si="11"/>
        <v>0.8739158141868982</v>
      </c>
      <c r="J126" s="15">
        <f t="shared" si="12"/>
        <v>-0.12608418581310177</v>
      </c>
      <c r="K126" s="40"/>
      <c r="L126" s="59">
        <f t="shared" si="13"/>
        <v>27440956.565468606</v>
      </c>
    </row>
    <row r="127" spans="1:12" ht="12.75">
      <c r="A127" s="17">
        <v>3140</v>
      </c>
      <c r="B127" s="18">
        <f t="shared" si="7"/>
        <v>3.496929648073215</v>
      </c>
      <c r="C127" s="19">
        <v>100</v>
      </c>
      <c r="D127" s="18">
        <v>10000</v>
      </c>
      <c r="E127" s="50">
        <v>4.837674015615099E-08</v>
      </c>
      <c r="F127" s="50">
        <f t="shared" si="8"/>
        <v>-7.31536339971729</v>
      </c>
      <c r="G127" s="19">
        <f t="shared" si="9"/>
        <v>3.4574854389965104</v>
      </c>
      <c r="H127" s="18">
        <f t="shared" si="10"/>
        <v>2867.381236556146</v>
      </c>
      <c r="I127" s="20">
        <f t="shared" si="11"/>
        <v>0.9131787377567344</v>
      </c>
      <c r="J127" s="21">
        <f t="shared" si="12"/>
        <v>-0.08682126224326558</v>
      </c>
      <c r="K127" s="40"/>
      <c r="L127" s="59">
        <f t="shared" si="13"/>
        <v>28673812.365561463</v>
      </c>
    </row>
    <row r="128" spans="1:12" ht="12.75">
      <c r="A128" s="5">
        <v>3140</v>
      </c>
      <c r="B128" s="6">
        <f t="shared" si="7"/>
        <v>3.496929648073215</v>
      </c>
      <c r="C128" s="7">
        <v>90</v>
      </c>
      <c r="D128" s="6">
        <v>10000</v>
      </c>
      <c r="E128" s="48">
        <v>3.8964996282526116E-08</v>
      </c>
      <c r="F128" s="48">
        <f t="shared" si="8"/>
        <v>-7.409325360858867</v>
      </c>
      <c r="G128" s="7">
        <f t="shared" si="9"/>
        <v>3.368640922032084</v>
      </c>
      <c r="H128" s="6">
        <f t="shared" si="10"/>
        <v>2336.9042695179437</v>
      </c>
      <c r="I128" s="8">
        <f t="shared" si="11"/>
        <v>0.7442370285088993</v>
      </c>
      <c r="J128" s="9">
        <f t="shared" si="12"/>
        <v>-0.2557629714911007</v>
      </c>
      <c r="K128" s="39">
        <f>STDEV(H128:H133)/AVERAGE(H128:H133)</f>
        <v>0.3393998196136502</v>
      </c>
      <c r="L128" s="59">
        <f t="shared" si="13"/>
        <v>23369042.695179436</v>
      </c>
    </row>
    <row r="129" spans="1:12" ht="12.75">
      <c r="A129" s="11">
        <v>3140</v>
      </c>
      <c r="B129" s="12">
        <f t="shared" si="7"/>
        <v>3.496929648073215</v>
      </c>
      <c r="C129" s="13">
        <v>90</v>
      </c>
      <c r="D129" s="12">
        <v>10000</v>
      </c>
      <c r="E129" s="49">
        <v>3.786540471324002E-08</v>
      </c>
      <c r="F129" s="49">
        <f t="shared" si="8"/>
        <v>-7.4217573969857416</v>
      </c>
      <c r="G129" s="13">
        <f t="shared" si="9"/>
        <v>3.356885971080047</v>
      </c>
      <c r="H129" s="12">
        <f t="shared" si="10"/>
        <v>2274.5001566668816</v>
      </c>
      <c r="I129" s="14">
        <f t="shared" si="11"/>
        <v>0.7243631072187521</v>
      </c>
      <c r="J129" s="15">
        <f t="shared" si="12"/>
        <v>-0.2756368927812479</v>
      </c>
      <c r="K129" s="40"/>
      <c r="L129" s="59">
        <f t="shared" si="13"/>
        <v>22745001.566668816</v>
      </c>
    </row>
    <row r="130" spans="1:12" ht="12.75">
      <c r="A130" s="11">
        <v>3140</v>
      </c>
      <c r="B130" s="12">
        <f t="shared" si="7"/>
        <v>3.496929648073215</v>
      </c>
      <c r="C130" s="13">
        <v>90</v>
      </c>
      <c r="D130" s="12">
        <v>10000</v>
      </c>
      <c r="E130" s="49">
        <v>5.195127064012028E-08</v>
      </c>
      <c r="F130" s="49">
        <f t="shared" si="8"/>
        <v>-7.2844038258691866</v>
      </c>
      <c r="G130" s="13">
        <f t="shared" si="9"/>
        <v>3.486758863588136</v>
      </c>
      <c r="H130" s="12">
        <f t="shared" si="10"/>
        <v>3067.3184264841343</v>
      </c>
      <c r="I130" s="14">
        <f t="shared" si="11"/>
        <v>0.9768530020650109</v>
      </c>
      <c r="J130" s="15">
        <f t="shared" si="12"/>
        <v>-0.02314699793498909</v>
      </c>
      <c r="K130" s="40"/>
      <c r="L130" s="59">
        <f t="shared" si="13"/>
        <v>30673184.264841344</v>
      </c>
    </row>
    <row r="131" spans="1:12" ht="12.75">
      <c r="A131" s="11">
        <v>3140</v>
      </c>
      <c r="B131" s="12">
        <f aca="true" t="shared" si="14" ref="B131:B194">LOG10(A131)</f>
        <v>3.496929648073215</v>
      </c>
      <c r="C131" s="13">
        <v>90</v>
      </c>
      <c r="D131" s="12">
        <v>10000</v>
      </c>
      <c r="E131" s="49">
        <v>2.8196650619806008E-08</v>
      </c>
      <c r="F131" s="49">
        <f aca="true" t="shared" si="15" ref="F131:F194">LOG10(E131)</f>
        <v>-7.5498024769191865</v>
      </c>
      <c r="G131" s="13">
        <f aca="true" t="shared" si="16" ref="G131:G194">(F131+10.972)/1.0576</f>
        <v>3.235814602005307</v>
      </c>
      <c r="H131" s="12">
        <f aca="true" t="shared" si="17" ref="H131:H194">10^G131</f>
        <v>1721.133675361625</v>
      </c>
      <c r="I131" s="14">
        <f aca="true" t="shared" si="18" ref="I131:I194">H131/A131</f>
        <v>0.5481317437457404</v>
      </c>
      <c r="J131" s="15">
        <f aca="true" t="shared" si="19" ref="J131:J194">I131-1</f>
        <v>-0.45186825625425964</v>
      </c>
      <c r="K131" s="40"/>
      <c r="L131" s="59">
        <f aca="true" t="shared" si="20" ref="L131:L194">H131*D131</f>
        <v>17211336.753616247</v>
      </c>
    </row>
    <row r="132" spans="1:12" ht="12.75">
      <c r="A132" s="11">
        <v>3140</v>
      </c>
      <c r="B132" s="12">
        <f t="shared" si="14"/>
        <v>3.496929648073215</v>
      </c>
      <c r="C132" s="13">
        <v>90</v>
      </c>
      <c r="D132" s="12">
        <v>10000</v>
      </c>
      <c r="E132" s="49">
        <v>2.3307754452284337E-08</v>
      </c>
      <c r="F132" s="49">
        <f t="shared" si="15"/>
        <v>-7.63249956585989</v>
      </c>
      <c r="G132" s="13">
        <f t="shared" si="16"/>
        <v>3.157621439239892</v>
      </c>
      <c r="H132" s="12">
        <f t="shared" si="17"/>
        <v>1437.5449694993472</v>
      </c>
      <c r="I132" s="14">
        <f t="shared" si="18"/>
        <v>0.457816869267308</v>
      </c>
      <c r="J132" s="15">
        <f t="shared" si="19"/>
        <v>-0.542183130732692</v>
      </c>
      <c r="K132" s="40"/>
      <c r="L132" s="59">
        <f t="shared" si="20"/>
        <v>14375449.694993472</v>
      </c>
    </row>
    <row r="133" spans="1:12" ht="12.75">
      <c r="A133" s="17">
        <v>3140</v>
      </c>
      <c r="B133" s="18">
        <f t="shared" si="14"/>
        <v>3.496929648073215</v>
      </c>
      <c r="C133" s="19">
        <v>90</v>
      </c>
      <c r="D133" s="18">
        <v>10000</v>
      </c>
      <c r="E133" s="50">
        <v>1.9629612354003285E-08</v>
      </c>
      <c r="F133" s="50">
        <f t="shared" si="15"/>
        <v>-7.707088276771854</v>
      </c>
      <c r="G133" s="19">
        <f t="shared" si="16"/>
        <v>3.08709504843811</v>
      </c>
      <c r="H133" s="18">
        <f t="shared" si="17"/>
        <v>1222.0670889789692</v>
      </c>
      <c r="I133" s="20">
        <f t="shared" si="18"/>
        <v>0.38919334043916215</v>
      </c>
      <c r="J133" s="21">
        <f t="shared" si="19"/>
        <v>-0.6108066595608379</v>
      </c>
      <c r="K133" s="40"/>
      <c r="L133" s="59">
        <f t="shared" si="20"/>
        <v>12220670.889789691</v>
      </c>
    </row>
    <row r="134" spans="1:12" ht="12.75">
      <c r="A134" s="5">
        <v>3140</v>
      </c>
      <c r="B134" s="6">
        <f t="shared" si="14"/>
        <v>3.496929648073215</v>
      </c>
      <c r="C134" s="7">
        <v>80</v>
      </c>
      <c r="D134" s="6">
        <v>10000</v>
      </c>
      <c r="E134" s="48">
        <v>5.64665736714693E-08</v>
      </c>
      <c r="F134" s="48">
        <f t="shared" si="15"/>
        <v>-7.248208563967022</v>
      </c>
      <c r="G134" s="7">
        <f t="shared" si="16"/>
        <v>3.520982825295931</v>
      </c>
      <c r="H134" s="6">
        <f t="shared" si="17"/>
        <v>3318.813326417058</v>
      </c>
      <c r="I134" s="8">
        <f t="shared" si="18"/>
        <v>1.0569469192411012</v>
      </c>
      <c r="J134" s="9">
        <f t="shared" si="19"/>
        <v>0.05694691924110118</v>
      </c>
      <c r="K134" s="39">
        <f>STDEV(H134:H139)/AVERAGE(H134:H139)</f>
        <v>0.47970594603830163</v>
      </c>
      <c r="L134" s="59">
        <f t="shared" si="20"/>
        <v>33188133.26417058</v>
      </c>
    </row>
    <row r="135" spans="1:12" ht="12.75">
      <c r="A135" s="11">
        <v>3140</v>
      </c>
      <c r="B135" s="12">
        <f t="shared" si="14"/>
        <v>3.496929648073215</v>
      </c>
      <c r="C135" s="13">
        <v>80</v>
      </c>
      <c r="D135" s="12">
        <v>10000</v>
      </c>
      <c r="E135" s="49">
        <v>4.3815114300687355E-08</v>
      </c>
      <c r="F135" s="49">
        <f t="shared" si="15"/>
        <v>-7.358376051023307</v>
      </c>
      <c r="G135" s="13">
        <f t="shared" si="16"/>
        <v>3.416815382920473</v>
      </c>
      <c r="H135" s="12">
        <f t="shared" si="17"/>
        <v>2611.0511696425533</v>
      </c>
      <c r="I135" s="14">
        <f t="shared" si="18"/>
        <v>0.8315449584848896</v>
      </c>
      <c r="J135" s="15">
        <f t="shared" si="19"/>
        <v>-0.16845504151511037</v>
      </c>
      <c r="K135" s="40"/>
      <c r="L135" s="59">
        <f t="shared" si="20"/>
        <v>26110511.696425535</v>
      </c>
    </row>
    <row r="136" spans="1:12" ht="12.75">
      <c r="A136" s="11">
        <v>3140</v>
      </c>
      <c r="B136" s="12">
        <f t="shared" si="14"/>
        <v>3.496929648073215</v>
      </c>
      <c r="C136" s="13">
        <v>80</v>
      </c>
      <c r="D136" s="12">
        <v>10000</v>
      </c>
      <c r="E136" s="49">
        <v>4.880298383958379E-08</v>
      </c>
      <c r="F136" s="49">
        <f t="shared" si="15"/>
        <v>-7.311553624197076</v>
      </c>
      <c r="G136" s="13">
        <f t="shared" si="16"/>
        <v>3.4610877229604036</v>
      </c>
      <c r="H136" s="12">
        <f t="shared" si="17"/>
        <v>2891.2638285570815</v>
      </c>
      <c r="I136" s="14">
        <f t="shared" si="18"/>
        <v>0.9207846587761406</v>
      </c>
      <c r="J136" s="15">
        <f t="shared" si="19"/>
        <v>-0.07921534122385943</v>
      </c>
      <c r="K136" s="40"/>
      <c r="L136" s="59">
        <f t="shared" si="20"/>
        <v>28912638.285570815</v>
      </c>
    </row>
    <row r="137" spans="1:12" ht="12.75">
      <c r="A137" s="11">
        <v>3140</v>
      </c>
      <c r="B137" s="12">
        <f t="shared" si="14"/>
        <v>3.496929648073215</v>
      </c>
      <c r="C137" s="13">
        <v>80</v>
      </c>
      <c r="D137" s="12">
        <v>10000</v>
      </c>
      <c r="E137" s="49">
        <v>1.832538464235127E-08</v>
      </c>
      <c r="F137" s="49">
        <f t="shared" si="15"/>
        <v>-7.736946900927079</v>
      </c>
      <c r="G137" s="13">
        <f t="shared" si="16"/>
        <v>3.058862612587859</v>
      </c>
      <c r="H137" s="12">
        <f t="shared" si="17"/>
        <v>1145.1506200837723</v>
      </c>
      <c r="I137" s="14">
        <f t="shared" si="18"/>
        <v>0.3646976497082077</v>
      </c>
      <c r="J137" s="15">
        <f t="shared" si="19"/>
        <v>-0.6353023502917923</v>
      </c>
      <c r="K137" s="40"/>
      <c r="L137" s="59">
        <f t="shared" si="20"/>
        <v>11451506.200837724</v>
      </c>
    </row>
    <row r="138" spans="1:12" ht="12.75">
      <c r="A138" s="11">
        <v>3140</v>
      </c>
      <c r="B138" s="12">
        <f t="shared" si="14"/>
        <v>3.496929648073215</v>
      </c>
      <c r="C138" s="13">
        <v>80</v>
      </c>
      <c r="D138" s="12">
        <v>10000</v>
      </c>
      <c r="E138" s="49">
        <v>1.7349071379900062E-08</v>
      </c>
      <c r="F138" s="49">
        <f t="shared" si="15"/>
        <v>-7.760723766139868</v>
      </c>
      <c r="G138" s="13">
        <f t="shared" si="16"/>
        <v>3.0363807052384</v>
      </c>
      <c r="H138" s="12">
        <f t="shared" si="17"/>
        <v>1087.3784086095225</v>
      </c>
      <c r="I138" s="14">
        <f t="shared" si="18"/>
        <v>0.34629885624507084</v>
      </c>
      <c r="J138" s="15">
        <f t="shared" si="19"/>
        <v>-0.6537011437549292</v>
      </c>
      <c r="K138" s="40"/>
      <c r="L138" s="59">
        <f t="shared" si="20"/>
        <v>10873784.086095225</v>
      </c>
    </row>
    <row r="139" spans="1:12" ht="12.75">
      <c r="A139" s="17">
        <v>3140</v>
      </c>
      <c r="B139" s="18">
        <f t="shared" si="14"/>
        <v>3.496929648073215</v>
      </c>
      <c r="C139" s="19">
        <v>80</v>
      </c>
      <c r="D139" s="18">
        <v>10000</v>
      </c>
      <c r="E139" s="50">
        <v>2.1419913625845094E-08</v>
      </c>
      <c r="F139" s="50">
        <f t="shared" si="15"/>
        <v>-7.669182284759741</v>
      </c>
      <c r="G139" s="19">
        <f t="shared" si="16"/>
        <v>3.122936568873164</v>
      </c>
      <c r="H139" s="18">
        <f t="shared" si="17"/>
        <v>1327.2005985369228</v>
      </c>
      <c r="I139" s="20">
        <f t="shared" si="18"/>
        <v>0.4226753498525232</v>
      </c>
      <c r="J139" s="21">
        <f t="shared" si="19"/>
        <v>-0.5773246501474768</v>
      </c>
      <c r="K139" s="40"/>
      <c r="L139" s="59">
        <f t="shared" si="20"/>
        <v>13272005.985369228</v>
      </c>
    </row>
    <row r="140" spans="1:12" ht="12.75">
      <c r="A140" s="5">
        <v>3140</v>
      </c>
      <c r="B140" s="6">
        <f t="shared" si="14"/>
        <v>3.496929648073215</v>
      </c>
      <c r="C140" s="7">
        <v>70</v>
      </c>
      <c r="D140" s="6">
        <v>10000</v>
      </c>
      <c r="E140" s="48">
        <v>4.558618559362894E-08</v>
      </c>
      <c r="F140" s="48">
        <f t="shared" si="15"/>
        <v>-7.341166745699845</v>
      </c>
      <c r="G140" s="7">
        <f t="shared" si="16"/>
        <v>3.4330874189676193</v>
      </c>
      <c r="H140" s="6">
        <f t="shared" si="17"/>
        <v>2710.73722022081</v>
      </c>
      <c r="I140" s="8">
        <f t="shared" si="18"/>
        <v>0.8632921083505763</v>
      </c>
      <c r="J140" s="9">
        <f t="shared" si="19"/>
        <v>-0.13670789164942365</v>
      </c>
      <c r="K140" s="39">
        <f>STDEV(H140:H145)/AVERAGE(H140:H145)</f>
        <v>0.4582371668491763</v>
      </c>
      <c r="L140" s="59">
        <f t="shared" si="20"/>
        <v>27107372.202208098</v>
      </c>
    </row>
    <row r="141" spans="1:12" ht="12.75">
      <c r="A141" s="11">
        <v>3140</v>
      </c>
      <c r="B141" s="12">
        <f t="shared" si="14"/>
        <v>3.496929648073215</v>
      </c>
      <c r="C141" s="13">
        <v>70</v>
      </c>
      <c r="D141" s="12">
        <v>10000</v>
      </c>
      <c r="E141" s="49">
        <v>3.762212394713834E-08</v>
      </c>
      <c r="F141" s="49">
        <f t="shared" si="15"/>
        <v>-7.424556690112484</v>
      </c>
      <c r="G141" s="13">
        <f t="shared" si="16"/>
        <v>3.3542391356727634</v>
      </c>
      <c r="H141" s="12">
        <f t="shared" si="17"/>
        <v>2260.6802264569724</v>
      </c>
      <c r="I141" s="14">
        <f t="shared" si="18"/>
        <v>0.7199618555595454</v>
      </c>
      <c r="J141" s="15">
        <f t="shared" si="19"/>
        <v>-0.2800381444404546</v>
      </c>
      <c r="K141" s="40"/>
      <c r="L141" s="59">
        <f t="shared" si="20"/>
        <v>22606802.264569722</v>
      </c>
    </row>
    <row r="142" spans="1:12" ht="12.75">
      <c r="A142" s="11">
        <v>3140</v>
      </c>
      <c r="B142" s="12">
        <f t="shared" si="14"/>
        <v>3.496929648073215</v>
      </c>
      <c r="C142" s="13">
        <v>70</v>
      </c>
      <c r="D142" s="12">
        <v>10000</v>
      </c>
      <c r="E142" s="49">
        <v>3.786077734709963E-08</v>
      </c>
      <c r="F142" s="49">
        <f t="shared" si="15"/>
        <v>-7.421810473465457</v>
      </c>
      <c r="G142" s="13">
        <f t="shared" si="16"/>
        <v>3.3568357853011936</v>
      </c>
      <c r="H142" s="12">
        <f t="shared" si="17"/>
        <v>2274.2373373781315</v>
      </c>
      <c r="I142" s="14">
        <f t="shared" si="18"/>
        <v>0.7242794068083221</v>
      </c>
      <c r="J142" s="15">
        <f t="shared" si="19"/>
        <v>-0.27572059319167785</v>
      </c>
      <c r="K142" s="40"/>
      <c r="L142" s="59">
        <f t="shared" si="20"/>
        <v>22742373.373781316</v>
      </c>
    </row>
    <row r="143" spans="1:12" ht="12.75">
      <c r="A143" s="11">
        <v>3140</v>
      </c>
      <c r="B143" s="12">
        <f t="shared" si="14"/>
        <v>3.496929648073215</v>
      </c>
      <c r="C143" s="13">
        <v>70</v>
      </c>
      <c r="D143" s="12">
        <v>10000</v>
      </c>
      <c r="E143" s="49">
        <v>1.6515993921854926E-08</v>
      </c>
      <c r="F143" s="49">
        <f t="shared" si="15"/>
        <v>-7.782095285624494</v>
      </c>
      <c r="G143" s="13">
        <f t="shared" si="16"/>
        <v>3.0161731414291846</v>
      </c>
      <c r="H143" s="12">
        <f t="shared" si="17"/>
        <v>1037.94213271659</v>
      </c>
      <c r="I143" s="14">
        <f t="shared" si="18"/>
        <v>0.33055481933649367</v>
      </c>
      <c r="J143" s="15">
        <f t="shared" si="19"/>
        <v>-0.6694451806635063</v>
      </c>
      <c r="K143" s="40"/>
      <c r="L143" s="59">
        <f t="shared" si="20"/>
        <v>10379421.327165902</v>
      </c>
    </row>
    <row r="144" spans="1:12" ht="12.75">
      <c r="A144" s="11">
        <v>3140</v>
      </c>
      <c r="B144" s="12">
        <f t="shared" si="14"/>
        <v>3.496929648073215</v>
      </c>
      <c r="C144" s="13">
        <v>70</v>
      </c>
      <c r="D144" s="12">
        <v>10000</v>
      </c>
      <c r="E144" s="49">
        <v>1.5698719408544955E-08</v>
      </c>
      <c r="F144" s="49">
        <f t="shared" si="15"/>
        <v>-7.804135772844616</v>
      </c>
      <c r="G144" s="13">
        <f t="shared" si="16"/>
        <v>2.995333043830733</v>
      </c>
      <c r="H144" s="12">
        <f t="shared" si="17"/>
        <v>989.311468969886</v>
      </c>
      <c r="I144" s="14">
        <f t="shared" si="18"/>
        <v>0.3150673468056962</v>
      </c>
      <c r="J144" s="15">
        <f t="shared" si="19"/>
        <v>-0.6849326531943039</v>
      </c>
      <c r="K144" s="40"/>
      <c r="L144" s="59">
        <f t="shared" si="20"/>
        <v>9893114.68969886</v>
      </c>
    </row>
    <row r="145" spans="1:12" ht="12.75">
      <c r="A145" s="17">
        <v>3140</v>
      </c>
      <c r="B145" s="18">
        <f t="shared" si="14"/>
        <v>3.496929648073215</v>
      </c>
      <c r="C145" s="19">
        <v>70</v>
      </c>
      <c r="D145" s="18">
        <v>10000</v>
      </c>
      <c r="E145" s="50">
        <v>1.6048618416802263E-08</v>
      </c>
      <c r="F145" s="50">
        <f t="shared" si="15"/>
        <v>-7.794562348915504</v>
      </c>
      <c r="G145" s="19">
        <f t="shared" si="16"/>
        <v>3.004385070995174</v>
      </c>
      <c r="H145" s="18">
        <f t="shared" si="17"/>
        <v>1010.1481457984382</v>
      </c>
      <c r="I145" s="20">
        <f t="shared" si="18"/>
        <v>0.3217032311459994</v>
      </c>
      <c r="J145" s="21">
        <f t="shared" si="19"/>
        <v>-0.6782967688540006</v>
      </c>
      <c r="K145" s="40"/>
      <c r="L145" s="59">
        <f t="shared" si="20"/>
        <v>10101481.457984382</v>
      </c>
    </row>
    <row r="146" spans="1:12" ht="12.75">
      <c r="A146" s="5">
        <v>3140</v>
      </c>
      <c r="B146" s="6">
        <f t="shared" si="14"/>
        <v>3.496929648073215</v>
      </c>
      <c r="C146" s="7">
        <v>60</v>
      </c>
      <c r="D146" s="6">
        <v>10000</v>
      </c>
      <c r="E146" s="48">
        <v>1.9709798865126482E-08</v>
      </c>
      <c r="F146" s="48">
        <f t="shared" si="15"/>
        <v>-7.705317807593281</v>
      </c>
      <c r="G146" s="7">
        <f t="shared" si="16"/>
        <v>3.0887690926689846</v>
      </c>
      <c r="H146" s="6">
        <f t="shared" si="17"/>
        <v>1226.7867950906086</v>
      </c>
      <c r="I146" s="8">
        <f t="shared" si="18"/>
        <v>0.39069643155751865</v>
      </c>
      <c r="J146" s="9">
        <f t="shared" si="19"/>
        <v>-0.6093035684424813</v>
      </c>
      <c r="K146" s="39">
        <f>STDEV(H146:H151)/AVERAGE(H146:H151)</f>
        <v>0.4600091250440481</v>
      </c>
      <c r="L146" s="59">
        <f t="shared" si="20"/>
        <v>12267867.950906087</v>
      </c>
    </row>
    <row r="147" spans="1:12" ht="12.75">
      <c r="A147" s="11">
        <v>3140</v>
      </c>
      <c r="B147" s="12">
        <f t="shared" si="14"/>
        <v>3.496929648073215</v>
      </c>
      <c r="C147" s="13">
        <v>60</v>
      </c>
      <c r="D147" s="12">
        <v>10000</v>
      </c>
      <c r="E147" s="49">
        <v>2.833979116298836E-08</v>
      </c>
      <c r="F147" s="49">
        <f t="shared" si="15"/>
        <v>-7.5476033544095165</v>
      </c>
      <c r="G147" s="13">
        <f t="shared" si="16"/>
        <v>3.2378939538487925</v>
      </c>
      <c r="H147" s="12">
        <f t="shared" si="17"/>
        <v>1729.3940237252557</v>
      </c>
      <c r="I147" s="14">
        <f t="shared" si="18"/>
        <v>0.5507624279379795</v>
      </c>
      <c r="J147" s="15">
        <f t="shared" si="19"/>
        <v>-0.44923757206202053</v>
      </c>
      <c r="K147" s="40"/>
      <c r="L147" s="59">
        <f t="shared" si="20"/>
        <v>17293940.237252556</v>
      </c>
    </row>
    <row r="148" spans="1:12" ht="12.75">
      <c r="A148" s="11">
        <v>3140</v>
      </c>
      <c r="B148" s="12">
        <f t="shared" si="14"/>
        <v>3.496929648073215</v>
      </c>
      <c r="C148" s="13">
        <v>60</v>
      </c>
      <c r="D148" s="12">
        <v>10000</v>
      </c>
      <c r="E148" s="49">
        <v>3.223080335098934E-08</v>
      </c>
      <c r="F148" s="49">
        <f t="shared" si="15"/>
        <v>-7.491728869586839</v>
      </c>
      <c r="G148" s="13">
        <f t="shared" si="16"/>
        <v>3.2907253502393723</v>
      </c>
      <c r="H148" s="12">
        <f t="shared" si="17"/>
        <v>1953.1039135396552</v>
      </c>
      <c r="I148" s="14">
        <f t="shared" si="18"/>
        <v>0.6220076157769603</v>
      </c>
      <c r="J148" s="15">
        <f t="shared" si="19"/>
        <v>-0.3779923842230397</v>
      </c>
      <c r="K148" s="40"/>
      <c r="L148" s="59">
        <f t="shared" si="20"/>
        <v>19531039.13539655</v>
      </c>
    </row>
    <row r="149" spans="1:12" ht="12.75">
      <c r="A149" s="11">
        <v>3140</v>
      </c>
      <c r="B149" s="12">
        <f t="shared" si="14"/>
        <v>3.496929648073215</v>
      </c>
      <c r="C149" s="13">
        <v>60</v>
      </c>
      <c r="D149" s="12">
        <v>10000</v>
      </c>
      <c r="E149" s="49">
        <v>1.1596579830433025E-08</v>
      </c>
      <c r="F149" s="49">
        <f t="shared" si="15"/>
        <v>-7.935670077996072</v>
      </c>
      <c r="G149" s="13">
        <f t="shared" si="16"/>
        <v>2.8709624829840465</v>
      </c>
      <c r="H149" s="12">
        <f t="shared" si="17"/>
        <v>742.954954127387</v>
      </c>
      <c r="I149" s="14">
        <f t="shared" si="18"/>
        <v>0.23660985800235257</v>
      </c>
      <c r="J149" s="15">
        <f t="shared" si="19"/>
        <v>-0.7633901419976474</v>
      </c>
      <c r="K149" s="40"/>
      <c r="L149" s="59">
        <f t="shared" si="20"/>
        <v>7429549.5412738705</v>
      </c>
    </row>
    <row r="150" spans="1:12" ht="12.75">
      <c r="A150" s="11">
        <v>3140</v>
      </c>
      <c r="B150" s="12">
        <f t="shared" si="14"/>
        <v>3.496929648073215</v>
      </c>
      <c r="C150" s="13">
        <v>60</v>
      </c>
      <c r="D150" s="12">
        <v>10000</v>
      </c>
      <c r="E150" s="49">
        <v>1.2419204427695007E-08</v>
      </c>
      <c r="F150" s="49">
        <f t="shared" si="15"/>
        <v>-7.905906224105374</v>
      </c>
      <c r="G150" s="13">
        <f t="shared" si="16"/>
        <v>2.8991053100365214</v>
      </c>
      <c r="H150" s="12">
        <f t="shared" si="17"/>
        <v>792.6935237204599</v>
      </c>
      <c r="I150" s="14">
        <f t="shared" si="18"/>
        <v>0.25245016678995535</v>
      </c>
      <c r="J150" s="15">
        <f t="shared" si="19"/>
        <v>-0.7475498332100446</v>
      </c>
      <c r="K150" s="40"/>
      <c r="L150" s="59">
        <f t="shared" si="20"/>
        <v>7926935.237204599</v>
      </c>
    </row>
    <row r="151" spans="1:12" ht="12.75">
      <c r="A151" s="17">
        <v>3140</v>
      </c>
      <c r="B151" s="18">
        <f t="shared" si="14"/>
        <v>3.496929648073215</v>
      </c>
      <c r="C151" s="19">
        <v>60</v>
      </c>
      <c r="D151" s="18">
        <v>10000</v>
      </c>
      <c r="E151" s="50">
        <v>1.0564683764312668E-08</v>
      </c>
      <c r="F151" s="50">
        <f t="shared" si="15"/>
        <v>-7.976143498277496</v>
      </c>
      <c r="G151" s="19">
        <f t="shared" si="16"/>
        <v>2.832693363958494</v>
      </c>
      <c r="H151" s="18">
        <f t="shared" si="17"/>
        <v>680.2888673373672</v>
      </c>
      <c r="I151" s="20">
        <f t="shared" si="18"/>
        <v>0.2166525055214545</v>
      </c>
      <c r="J151" s="21">
        <f t="shared" si="19"/>
        <v>-0.7833474944785455</v>
      </c>
      <c r="K151" s="40"/>
      <c r="L151" s="59">
        <f t="shared" si="20"/>
        <v>6802888.673373671</v>
      </c>
    </row>
    <row r="152" spans="1:12" ht="12.75">
      <c r="A152" s="5">
        <v>314</v>
      </c>
      <c r="B152" s="6">
        <f t="shared" si="14"/>
        <v>2.496929648073215</v>
      </c>
      <c r="C152" s="7">
        <v>100</v>
      </c>
      <c r="D152" s="6">
        <v>100000</v>
      </c>
      <c r="E152" s="48">
        <v>1.5517914756211454E-08</v>
      </c>
      <c r="F152" s="48">
        <f t="shared" si="15"/>
        <v>-7.8091666381496365</v>
      </c>
      <c r="G152" s="7">
        <f t="shared" si="16"/>
        <v>2.9905761742155472</v>
      </c>
      <c r="H152" s="6">
        <f t="shared" si="17"/>
        <v>978.5345723619151</v>
      </c>
      <c r="I152" s="8">
        <f t="shared" si="18"/>
        <v>3.1163521412799846</v>
      </c>
      <c r="J152" s="9">
        <f t="shared" si="19"/>
        <v>2.1163521412799846</v>
      </c>
      <c r="K152" s="39">
        <f>STDEV(H152:H157)/AVERAGE(H152:H157)</f>
        <v>0.6619411010655916</v>
      </c>
      <c r="L152" s="59">
        <f t="shared" si="20"/>
        <v>97853457.23619151</v>
      </c>
    </row>
    <row r="153" spans="1:12" ht="12.75">
      <c r="A153" s="11">
        <v>314</v>
      </c>
      <c r="B153" s="12">
        <f t="shared" si="14"/>
        <v>2.496929648073215</v>
      </c>
      <c r="C153" s="13">
        <v>100</v>
      </c>
      <c r="D153" s="12">
        <v>100000</v>
      </c>
      <c r="E153" s="49">
        <v>1.4413957699076768E-08</v>
      </c>
      <c r="F153" s="49">
        <f t="shared" si="15"/>
        <v>-7.841216756807206</v>
      </c>
      <c r="G153" s="13">
        <f t="shared" si="16"/>
        <v>2.9602715990854698</v>
      </c>
      <c r="H153" s="12">
        <f t="shared" si="17"/>
        <v>912.5813710805902</v>
      </c>
      <c r="I153" s="14">
        <f t="shared" si="18"/>
        <v>2.9063100989827713</v>
      </c>
      <c r="J153" s="15">
        <f t="shared" si="19"/>
        <v>1.9063100989827713</v>
      </c>
      <c r="K153" s="40"/>
      <c r="L153" s="59">
        <f t="shared" si="20"/>
        <v>91258137.10805902</v>
      </c>
    </row>
    <row r="154" spans="1:12" ht="12.75">
      <c r="A154" s="11">
        <v>314</v>
      </c>
      <c r="B154" s="12">
        <f t="shared" si="14"/>
        <v>2.496929648073215</v>
      </c>
      <c r="C154" s="13">
        <v>100</v>
      </c>
      <c r="D154" s="12">
        <v>100000</v>
      </c>
      <c r="E154" s="49">
        <v>1.5010321010468384E-08</v>
      </c>
      <c r="F154" s="49">
        <f t="shared" si="15"/>
        <v>-7.823610019843052</v>
      </c>
      <c r="G154" s="13">
        <f t="shared" si="16"/>
        <v>2.9769194214797157</v>
      </c>
      <c r="H154" s="12">
        <f t="shared" si="17"/>
        <v>948.2425111063287</v>
      </c>
      <c r="I154" s="14">
        <f t="shared" si="18"/>
        <v>3.019880608618881</v>
      </c>
      <c r="J154" s="15">
        <f t="shared" si="19"/>
        <v>2.019880608618881</v>
      </c>
      <c r="K154" s="40"/>
      <c r="L154" s="59">
        <f t="shared" si="20"/>
        <v>94824251.11063287</v>
      </c>
    </row>
    <row r="155" spans="1:12" ht="12.75">
      <c r="A155" s="11">
        <v>314</v>
      </c>
      <c r="B155" s="12">
        <f t="shared" si="14"/>
        <v>2.496929648073215</v>
      </c>
      <c r="C155" s="13">
        <v>100</v>
      </c>
      <c r="D155" s="12">
        <v>100000</v>
      </c>
      <c r="E155" s="49">
        <v>3.549588551239925E-09</v>
      </c>
      <c r="F155" s="49">
        <f t="shared" si="15"/>
        <v>-8.449821985052528</v>
      </c>
      <c r="G155" s="13">
        <f t="shared" si="16"/>
        <v>2.384812797794507</v>
      </c>
      <c r="H155" s="12">
        <f t="shared" si="17"/>
        <v>242.55643326123803</v>
      </c>
      <c r="I155" s="14">
        <f t="shared" si="18"/>
        <v>0.7724727173924778</v>
      </c>
      <c r="J155" s="15">
        <f t="shared" si="19"/>
        <v>-0.2275272826075222</v>
      </c>
      <c r="K155" s="40"/>
      <c r="L155" s="59">
        <f t="shared" si="20"/>
        <v>24255643.326123804</v>
      </c>
    </row>
    <row r="156" spans="1:12" ht="12.75">
      <c r="A156" s="11">
        <v>314</v>
      </c>
      <c r="B156" s="12">
        <f t="shared" si="14"/>
        <v>2.496929648073215</v>
      </c>
      <c r="C156" s="13">
        <v>100</v>
      </c>
      <c r="D156" s="12">
        <v>100000</v>
      </c>
      <c r="E156" s="49">
        <v>2.7651597421274925E-09</v>
      </c>
      <c r="F156" s="49">
        <f t="shared" si="15"/>
        <v>-8.55827977462309</v>
      </c>
      <c r="G156" s="13">
        <f t="shared" si="16"/>
        <v>2.2822619377618283</v>
      </c>
      <c r="H156" s="12">
        <f t="shared" si="17"/>
        <v>191.54108260717794</v>
      </c>
      <c r="I156" s="14">
        <f t="shared" si="18"/>
        <v>0.6100034477935603</v>
      </c>
      <c r="J156" s="15">
        <f t="shared" si="19"/>
        <v>-0.3899965522064397</v>
      </c>
      <c r="K156" s="40"/>
      <c r="L156" s="59">
        <f t="shared" si="20"/>
        <v>19154108.260717794</v>
      </c>
    </row>
    <row r="157" spans="1:12" ht="12.75">
      <c r="A157" s="17">
        <v>314</v>
      </c>
      <c r="B157" s="18">
        <f t="shared" si="14"/>
        <v>2.496929648073215</v>
      </c>
      <c r="C157" s="19">
        <v>100</v>
      </c>
      <c r="D157" s="18">
        <v>100000</v>
      </c>
      <c r="E157" s="50">
        <v>3.991981875835219E-09</v>
      </c>
      <c r="F157" s="50">
        <f t="shared" si="15"/>
        <v>-8.39881143913883</v>
      </c>
      <c r="G157" s="19">
        <f t="shared" si="16"/>
        <v>2.433045159664494</v>
      </c>
      <c r="H157" s="18">
        <f t="shared" si="17"/>
        <v>271.04734630296235</v>
      </c>
      <c r="I157" s="20">
        <f t="shared" si="18"/>
        <v>0.863208109245103</v>
      </c>
      <c r="J157" s="21">
        <f t="shared" si="19"/>
        <v>-0.13679189075489695</v>
      </c>
      <c r="K157" s="40"/>
      <c r="L157" s="59">
        <f t="shared" si="20"/>
        <v>27104734.630296234</v>
      </c>
    </row>
    <row r="158" spans="1:12" ht="12.75">
      <c r="A158" s="5">
        <v>314</v>
      </c>
      <c r="B158" s="6">
        <f t="shared" si="14"/>
        <v>2.496929648073215</v>
      </c>
      <c r="C158" s="7">
        <v>90</v>
      </c>
      <c r="D158" s="6">
        <v>100000</v>
      </c>
      <c r="E158" s="48">
        <v>1.3071101444821237E-08</v>
      </c>
      <c r="F158" s="48">
        <f t="shared" si="15"/>
        <v>-7.883687814771933</v>
      </c>
      <c r="G158" s="7">
        <f t="shared" si="16"/>
        <v>2.9201136395878087</v>
      </c>
      <c r="H158" s="6">
        <f t="shared" si="17"/>
        <v>831.9814428981206</v>
      </c>
      <c r="I158" s="8">
        <f t="shared" si="18"/>
        <v>2.649622429611849</v>
      </c>
      <c r="J158" s="9">
        <f t="shared" si="19"/>
        <v>1.6496224296118491</v>
      </c>
      <c r="K158" s="39">
        <f>STDEV(H158:H163)/AVERAGE(H158:H163)</f>
        <v>0.6618011732896678</v>
      </c>
      <c r="L158" s="59">
        <f t="shared" si="20"/>
        <v>83198144.28981206</v>
      </c>
    </row>
    <row r="159" spans="1:12" ht="12.75">
      <c r="A159" s="11">
        <v>314</v>
      </c>
      <c r="B159" s="12">
        <f t="shared" si="14"/>
        <v>2.496929648073215</v>
      </c>
      <c r="C159" s="13">
        <v>90</v>
      </c>
      <c r="D159" s="12">
        <v>100000</v>
      </c>
      <c r="E159" s="49">
        <v>1.2536863788898736E-08</v>
      </c>
      <c r="F159" s="49">
        <f t="shared" si="15"/>
        <v>-7.901811092653982</v>
      </c>
      <c r="G159" s="13">
        <f t="shared" si="16"/>
        <v>2.9029774086100772</v>
      </c>
      <c r="H159" s="12">
        <f t="shared" si="17"/>
        <v>799.7926498328488</v>
      </c>
      <c r="I159" s="14">
        <f t="shared" si="18"/>
        <v>2.5471103497861427</v>
      </c>
      <c r="J159" s="15">
        <f t="shared" si="19"/>
        <v>1.5471103497861427</v>
      </c>
      <c r="K159" s="40"/>
      <c r="L159" s="59">
        <f t="shared" si="20"/>
        <v>79979264.98328489</v>
      </c>
    </row>
    <row r="160" spans="1:12" ht="12.75">
      <c r="A160" s="11">
        <v>314</v>
      </c>
      <c r="B160" s="12">
        <f t="shared" si="14"/>
        <v>2.496929648073215</v>
      </c>
      <c r="C160" s="13">
        <v>90</v>
      </c>
      <c r="D160" s="12">
        <v>100000</v>
      </c>
      <c r="E160" s="49">
        <v>9.104473235982739E-09</v>
      </c>
      <c r="F160" s="49">
        <f t="shared" si="15"/>
        <v>-8.040745176428524</v>
      </c>
      <c r="G160" s="13">
        <f t="shared" si="16"/>
        <v>2.7716100828020753</v>
      </c>
      <c r="H160" s="12">
        <f t="shared" si="17"/>
        <v>591.0307581223219</v>
      </c>
      <c r="I160" s="14">
        <f t="shared" si="18"/>
        <v>1.8822635608991143</v>
      </c>
      <c r="J160" s="15">
        <f t="shared" si="19"/>
        <v>0.8822635608991143</v>
      </c>
      <c r="K160" s="40"/>
      <c r="L160" s="59">
        <f t="shared" si="20"/>
        <v>59103075.81223219</v>
      </c>
    </row>
    <row r="161" spans="1:12" ht="12.75">
      <c r="A161" s="11">
        <v>314</v>
      </c>
      <c r="B161" s="12">
        <f t="shared" si="14"/>
        <v>2.496929648073215</v>
      </c>
      <c r="C161" s="13">
        <v>90</v>
      </c>
      <c r="D161" s="12">
        <v>100000</v>
      </c>
      <c r="E161" s="49">
        <v>2.8030002222902543E-09</v>
      </c>
      <c r="F161" s="49">
        <f t="shared" si="15"/>
        <v>-8.552376867798248</v>
      </c>
      <c r="G161" s="13">
        <f t="shared" si="16"/>
        <v>2.2878433549562702</v>
      </c>
      <c r="H161" s="12">
        <f t="shared" si="17"/>
        <v>194.01859485300545</v>
      </c>
      <c r="I161" s="14">
        <f t="shared" si="18"/>
        <v>0.617893614181546</v>
      </c>
      <c r="J161" s="15">
        <f t="shared" si="19"/>
        <v>-0.382106385818454</v>
      </c>
      <c r="K161" s="40"/>
      <c r="L161" s="59">
        <f t="shared" si="20"/>
        <v>19401859.485300545</v>
      </c>
    </row>
    <row r="162" spans="1:12" ht="12.75">
      <c r="A162" s="11">
        <v>314</v>
      </c>
      <c r="B162" s="12">
        <f t="shared" si="14"/>
        <v>2.496929648073215</v>
      </c>
      <c r="C162" s="13">
        <v>90</v>
      </c>
      <c r="D162" s="12">
        <v>100000</v>
      </c>
      <c r="E162" s="49">
        <v>2.156161059254622E-09</v>
      </c>
      <c r="F162" s="49">
        <f t="shared" si="15"/>
        <v>-8.666318801679617</v>
      </c>
      <c r="G162" s="13">
        <f t="shared" si="16"/>
        <v>2.180107033207623</v>
      </c>
      <c r="H162" s="12">
        <f t="shared" si="17"/>
        <v>151.39343162199492</v>
      </c>
      <c r="I162" s="14">
        <f t="shared" si="18"/>
        <v>0.48214468669425137</v>
      </c>
      <c r="J162" s="15">
        <f t="shared" si="19"/>
        <v>-0.5178553133057486</v>
      </c>
      <c r="K162" s="40"/>
      <c r="L162" s="59">
        <f t="shared" si="20"/>
        <v>15139343.162199492</v>
      </c>
    </row>
    <row r="163" spans="1:12" ht="12.75">
      <c r="A163" s="17">
        <v>314</v>
      </c>
      <c r="B163" s="18">
        <f t="shared" si="14"/>
        <v>2.496929648073215</v>
      </c>
      <c r="C163" s="19">
        <v>90</v>
      </c>
      <c r="D163" s="18">
        <v>100000</v>
      </c>
      <c r="E163" s="50">
        <v>3.613144929478891E-09</v>
      </c>
      <c r="F163" s="50">
        <f t="shared" si="15"/>
        <v>-8.44211461778139</v>
      </c>
      <c r="G163" s="19">
        <f t="shared" si="16"/>
        <v>2.3921003992233443</v>
      </c>
      <c r="H163" s="18">
        <f t="shared" si="17"/>
        <v>246.66094965736548</v>
      </c>
      <c r="I163" s="20">
        <f t="shared" si="18"/>
        <v>0.7855444256603996</v>
      </c>
      <c r="J163" s="21">
        <f t="shared" si="19"/>
        <v>-0.21445557433960039</v>
      </c>
      <c r="K163" s="40"/>
      <c r="L163" s="59">
        <f t="shared" si="20"/>
        <v>24666094.96573655</v>
      </c>
    </row>
    <row r="164" spans="1:12" ht="12.75">
      <c r="A164" s="5">
        <v>314</v>
      </c>
      <c r="B164" s="6">
        <f t="shared" si="14"/>
        <v>2.496929648073215</v>
      </c>
      <c r="C164" s="7">
        <v>80</v>
      </c>
      <c r="D164" s="6">
        <v>100000</v>
      </c>
      <c r="E164" s="48">
        <v>7.30260295138868E-09</v>
      </c>
      <c r="F164" s="48">
        <f t="shared" si="15"/>
        <v>-8.136522311669738</v>
      </c>
      <c r="G164" s="7">
        <f t="shared" si="16"/>
        <v>2.6810492514469186</v>
      </c>
      <c r="H164" s="6">
        <f t="shared" si="17"/>
        <v>479.7878562040556</v>
      </c>
      <c r="I164" s="8">
        <f t="shared" si="18"/>
        <v>1.5279868031976291</v>
      </c>
      <c r="J164" s="9">
        <f t="shared" si="19"/>
        <v>0.5279868031976291</v>
      </c>
      <c r="K164" s="39">
        <f>STDEV(H164:H169)/AVERAGE(H164:H169)</f>
        <v>0.25195832821740355</v>
      </c>
      <c r="L164" s="59">
        <f t="shared" si="20"/>
        <v>47978785.620405555</v>
      </c>
    </row>
    <row r="165" spans="1:12" ht="12.75">
      <c r="A165" s="11">
        <v>314</v>
      </c>
      <c r="B165" s="12">
        <f t="shared" si="14"/>
        <v>2.496929648073215</v>
      </c>
      <c r="C165" s="13">
        <v>80</v>
      </c>
      <c r="D165" s="12">
        <v>100000</v>
      </c>
      <c r="E165" s="49">
        <v>7.20787976217907E-09</v>
      </c>
      <c r="F165" s="49">
        <f t="shared" si="15"/>
        <v>-8.14219246662634</v>
      </c>
      <c r="G165" s="13">
        <f t="shared" si="16"/>
        <v>2.6756879097708572</v>
      </c>
      <c r="H165" s="12">
        <f t="shared" si="17"/>
        <v>473.901310605071</v>
      </c>
      <c r="I165" s="14">
        <f t="shared" si="18"/>
        <v>1.509239842691309</v>
      </c>
      <c r="J165" s="15">
        <f t="shared" si="19"/>
        <v>0.509239842691309</v>
      </c>
      <c r="K165" s="40"/>
      <c r="L165" s="59">
        <f t="shared" si="20"/>
        <v>47390131.0605071</v>
      </c>
    </row>
    <row r="166" spans="1:12" ht="12.75">
      <c r="A166" s="11">
        <v>314</v>
      </c>
      <c r="B166" s="12">
        <f t="shared" si="14"/>
        <v>2.496929648073215</v>
      </c>
      <c r="C166" s="13">
        <v>80</v>
      </c>
      <c r="D166" s="12">
        <v>100000</v>
      </c>
      <c r="E166" s="49">
        <v>5.782598659540156E-09</v>
      </c>
      <c r="F166" s="49">
        <f t="shared" si="15"/>
        <v>-8.237876948798872</v>
      </c>
      <c r="G166" s="13">
        <f t="shared" si="16"/>
        <v>2.5852146853263305</v>
      </c>
      <c r="H166" s="12">
        <f t="shared" si="17"/>
        <v>384.7819447726402</v>
      </c>
      <c r="I166" s="14">
        <f t="shared" si="18"/>
        <v>1.2254202062822936</v>
      </c>
      <c r="J166" s="15">
        <f t="shared" si="19"/>
        <v>0.22542020628229364</v>
      </c>
      <c r="K166" s="40"/>
      <c r="L166" s="59">
        <f t="shared" si="20"/>
        <v>38478194.47726402</v>
      </c>
    </row>
    <row r="167" spans="1:12" ht="12.75">
      <c r="A167" s="11">
        <v>314</v>
      </c>
      <c r="B167" s="12">
        <f t="shared" si="14"/>
        <v>2.496929648073215</v>
      </c>
      <c r="C167" s="13">
        <v>80</v>
      </c>
      <c r="D167" s="12">
        <v>100000</v>
      </c>
      <c r="E167" s="49">
        <v>4.5863604225019005E-09</v>
      </c>
      <c r="F167" s="49">
        <f t="shared" si="15"/>
        <v>-8.338531818914175</v>
      </c>
      <c r="G167" s="13">
        <f t="shared" si="16"/>
        <v>2.490041774854221</v>
      </c>
      <c r="H167" s="12">
        <f t="shared" si="17"/>
        <v>309.05927028121687</v>
      </c>
      <c r="I167" s="14">
        <f t="shared" si="18"/>
        <v>0.9842651919783977</v>
      </c>
      <c r="J167" s="15">
        <f t="shared" si="19"/>
        <v>-0.01573480802160232</v>
      </c>
      <c r="K167" s="40"/>
      <c r="L167" s="59">
        <f t="shared" si="20"/>
        <v>30905927.028121687</v>
      </c>
    </row>
    <row r="168" spans="1:12" ht="12.75">
      <c r="A168" s="11">
        <v>314</v>
      </c>
      <c r="B168" s="12">
        <f t="shared" si="14"/>
        <v>2.496929648073215</v>
      </c>
      <c r="C168" s="13">
        <v>80</v>
      </c>
      <c r="D168" s="12">
        <v>100000</v>
      </c>
      <c r="E168" s="49">
        <v>4.638051559226563E-09</v>
      </c>
      <c r="F168" s="49">
        <f t="shared" si="15"/>
        <v>-8.333664427806024</v>
      </c>
      <c r="G168" s="13">
        <f t="shared" si="16"/>
        <v>2.494644073557087</v>
      </c>
      <c r="H168" s="12">
        <f t="shared" si="17"/>
        <v>312.35184354477667</v>
      </c>
      <c r="I168" s="14">
        <f t="shared" si="18"/>
        <v>0.9947510940916454</v>
      </c>
      <c r="J168" s="15">
        <f t="shared" si="19"/>
        <v>-0.005248905908354584</v>
      </c>
      <c r="K168" s="40"/>
      <c r="L168" s="59">
        <f t="shared" si="20"/>
        <v>31235184.354477666</v>
      </c>
    </row>
    <row r="169" spans="1:12" ht="12.75">
      <c r="A169" s="17">
        <v>314</v>
      </c>
      <c r="B169" s="18">
        <f t="shared" si="14"/>
        <v>2.496929648073215</v>
      </c>
      <c r="C169" s="19">
        <v>80</v>
      </c>
      <c r="D169" s="18">
        <v>100000</v>
      </c>
      <c r="E169" s="50">
        <v>3.746588144556307E-09</v>
      </c>
      <c r="F169" s="50">
        <f t="shared" si="15"/>
        <v>-8.426364045464357</v>
      </c>
      <c r="G169" s="19">
        <f t="shared" si="16"/>
        <v>2.4069931491448964</v>
      </c>
      <c r="H169" s="18">
        <f t="shared" si="17"/>
        <v>255.26610349407466</v>
      </c>
      <c r="I169" s="20">
        <f t="shared" si="18"/>
        <v>0.8129493741849512</v>
      </c>
      <c r="J169" s="21">
        <f t="shared" si="19"/>
        <v>-0.18705062581504883</v>
      </c>
      <c r="K169" s="40"/>
      <c r="L169" s="59">
        <f t="shared" si="20"/>
        <v>25526610.349407464</v>
      </c>
    </row>
    <row r="170" spans="1:12" ht="12.75">
      <c r="A170" s="5">
        <v>314</v>
      </c>
      <c r="B170" s="6">
        <f t="shared" si="14"/>
        <v>2.496929648073215</v>
      </c>
      <c r="C170" s="7">
        <v>70</v>
      </c>
      <c r="D170" s="6">
        <v>100000</v>
      </c>
      <c r="E170" s="48">
        <v>3.104580620748813E-09</v>
      </c>
      <c r="F170" s="48">
        <f t="shared" si="15"/>
        <v>-8.507997057772672</v>
      </c>
      <c r="G170" s="7">
        <f t="shared" si="16"/>
        <v>2.3298061102754613</v>
      </c>
      <c r="H170" s="6">
        <f t="shared" si="17"/>
        <v>213.70078145138635</v>
      </c>
      <c r="I170" s="8">
        <f t="shared" si="18"/>
        <v>0.6805757371063259</v>
      </c>
      <c r="J170" s="9">
        <f t="shared" si="19"/>
        <v>-0.3194242628936741</v>
      </c>
      <c r="K170" s="39">
        <f>STDEV(H170:H175)/AVERAGE(H170:H175)</f>
        <v>0.21816191934754725</v>
      </c>
      <c r="L170" s="59">
        <f t="shared" si="20"/>
        <v>21370078.145138636</v>
      </c>
    </row>
    <row r="171" spans="1:12" ht="12.75">
      <c r="A171" s="11">
        <v>314</v>
      </c>
      <c r="B171" s="12">
        <f t="shared" si="14"/>
        <v>2.496929648073215</v>
      </c>
      <c r="C171" s="13">
        <v>70</v>
      </c>
      <c r="D171" s="12">
        <v>100000</v>
      </c>
      <c r="E171" s="49">
        <v>3.829376612770292E-09</v>
      </c>
      <c r="F171" s="49">
        <f t="shared" si="15"/>
        <v>-8.416871919417598</v>
      </c>
      <c r="G171" s="13">
        <f t="shared" si="16"/>
        <v>2.415968306148261</v>
      </c>
      <c r="H171" s="12">
        <f t="shared" si="17"/>
        <v>260.5963365610675</v>
      </c>
      <c r="I171" s="14">
        <f t="shared" si="18"/>
        <v>0.8299246387295144</v>
      </c>
      <c r="J171" s="15">
        <f t="shared" si="19"/>
        <v>-0.17007536127048561</v>
      </c>
      <c r="K171" s="40"/>
      <c r="L171" s="59">
        <f t="shared" si="20"/>
        <v>26059633.65610675</v>
      </c>
    </row>
    <row r="172" spans="1:12" ht="12.75">
      <c r="A172" s="11">
        <v>314</v>
      </c>
      <c r="B172" s="12">
        <f t="shared" si="14"/>
        <v>2.496929648073215</v>
      </c>
      <c r="C172" s="13">
        <v>70</v>
      </c>
      <c r="D172" s="12">
        <v>100000</v>
      </c>
      <c r="E172" s="49">
        <v>3.5451836477972667E-09</v>
      </c>
      <c r="F172" s="49">
        <f t="shared" si="15"/>
        <v>-8.45036126255168</v>
      </c>
      <c r="G172" s="13">
        <f t="shared" si="16"/>
        <v>2.3843028909307096</v>
      </c>
      <c r="H172" s="12">
        <f t="shared" si="17"/>
        <v>242.27181391549442</v>
      </c>
      <c r="I172" s="14">
        <f t="shared" si="18"/>
        <v>0.7715662863550777</v>
      </c>
      <c r="J172" s="15">
        <f t="shared" si="19"/>
        <v>-0.22843371364492226</v>
      </c>
      <c r="K172" s="40"/>
      <c r="L172" s="59">
        <f t="shared" si="20"/>
        <v>24227181.391549442</v>
      </c>
    </row>
    <row r="173" spans="1:12" ht="12.75">
      <c r="A173" s="11">
        <v>314</v>
      </c>
      <c r="B173" s="12">
        <f t="shared" si="14"/>
        <v>2.496929648073215</v>
      </c>
      <c r="C173" s="13">
        <v>70</v>
      </c>
      <c r="D173" s="12">
        <v>100000</v>
      </c>
      <c r="E173" s="49">
        <v>2.8326455995740913E-09</v>
      </c>
      <c r="F173" s="49">
        <f t="shared" si="15"/>
        <v>-8.547807757910652</v>
      </c>
      <c r="G173" s="13">
        <f t="shared" si="16"/>
        <v>2.292163617709292</v>
      </c>
      <c r="H173" s="12">
        <f t="shared" si="17"/>
        <v>195.95827949253774</v>
      </c>
      <c r="I173" s="14">
        <f t="shared" si="18"/>
        <v>0.6240709537978909</v>
      </c>
      <c r="J173" s="15">
        <f t="shared" si="19"/>
        <v>-0.3759290462021091</v>
      </c>
      <c r="K173" s="40"/>
      <c r="L173" s="59">
        <f t="shared" si="20"/>
        <v>19595827.949253775</v>
      </c>
    </row>
    <row r="174" spans="1:12" ht="12.75">
      <c r="A174" s="11">
        <v>314</v>
      </c>
      <c r="B174" s="12">
        <f t="shared" si="14"/>
        <v>2.496929648073215</v>
      </c>
      <c r="C174" s="13">
        <v>70</v>
      </c>
      <c r="D174" s="12">
        <v>100000</v>
      </c>
      <c r="E174" s="49">
        <v>3.00736971675579E-09</v>
      </c>
      <c r="F174" s="49">
        <f t="shared" si="15"/>
        <v>-8.521813177793476</v>
      </c>
      <c r="G174" s="13">
        <f t="shared" si="16"/>
        <v>2.3167424567005708</v>
      </c>
      <c r="H174" s="12">
        <f t="shared" si="17"/>
        <v>207.36834266315267</v>
      </c>
      <c r="I174" s="14">
        <f t="shared" si="18"/>
        <v>0.6604087345960277</v>
      </c>
      <c r="J174" s="15">
        <f t="shared" si="19"/>
        <v>-0.33959126540397233</v>
      </c>
      <c r="K174" s="40"/>
      <c r="L174" s="59">
        <f t="shared" si="20"/>
        <v>20736834.266315266</v>
      </c>
    </row>
    <row r="175" spans="1:12" ht="12.75">
      <c r="A175" s="17">
        <v>314</v>
      </c>
      <c r="B175" s="18">
        <f t="shared" si="14"/>
        <v>2.496929648073215</v>
      </c>
      <c r="C175" s="19">
        <v>70</v>
      </c>
      <c r="D175" s="18">
        <v>100000</v>
      </c>
      <c r="E175" s="50">
        <v>1.8245804804697906E-09</v>
      </c>
      <c r="F175" s="50">
        <f t="shared" si="15"/>
        <v>-8.738836975569782</v>
      </c>
      <c r="G175" s="19">
        <f t="shared" si="16"/>
        <v>2.1115384119045166</v>
      </c>
      <c r="H175" s="18">
        <f t="shared" si="17"/>
        <v>129.28210414774793</v>
      </c>
      <c r="I175" s="20">
        <f t="shared" si="18"/>
        <v>0.41172644633040745</v>
      </c>
      <c r="J175" s="21">
        <f t="shared" si="19"/>
        <v>-0.5882735536695926</v>
      </c>
      <c r="K175" s="40"/>
      <c r="L175" s="59">
        <f t="shared" si="20"/>
        <v>12928210.414774792</v>
      </c>
    </row>
    <row r="176" spans="1:12" ht="12.75">
      <c r="A176" s="5">
        <v>314</v>
      </c>
      <c r="B176" s="6">
        <f t="shared" si="14"/>
        <v>2.496929648073215</v>
      </c>
      <c r="C176" s="7">
        <v>60</v>
      </c>
      <c r="D176" s="6">
        <v>100000</v>
      </c>
      <c r="E176" s="48">
        <v>2.5971793050433447E-09</v>
      </c>
      <c r="F176" s="48">
        <f t="shared" si="15"/>
        <v>-8.5854980663496</v>
      </c>
      <c r="G176" s="7">
        <f t="shared" si="16"/>
        <v>2.256526034086988</v>
      </c>
      <c r="H176" s="6">
        <f t="shared" si="17"/>
        <v>180.52029480436084</v>
      </c>
      <c r="I176" s="8">
        <f t="shared" si="18"/>
        <v>0.5749053974661174</v>
      </c>
      <c r="J176" s="9">
        <f t="shared" si="19"/>
        <v>-0.42509460253388265</v>
      </c>
      <c r="K176" s="39">
        <f>STDEV(H176:H181)/AVERAGE(H176:H181)</f>
        <v>0.11283769128465516</v>
      </c>
      <c r="L176" s="59">
        <f t="shared" si="20"/>
        <v>18052029.480436083</v>
      </c>
    </row>
    <row r="177" spans="1:12" ht="12.75">
      <c r="A177" s="11">
        <v>314</v>
      </c>
      <c r="B177" s="12">
        <f t="shared" si="14"/>
        <v>2.496929648073215</v>
      </c>
      <c r="C177" s="13">
        <v>60</v>
      </c>
      <c r="D177" s="12">
        <v>100000</v>
      </c>
      <c r="E177" s="49">
        <v>2.3399865684248783E-09</v>
      </c>
      <c r="F177" s="49">
        <f t="shared" si="15"/>
        <v>-8.630786635442721</v>
      </c>
      <c r="G177" s="13">
        <f t="shared" si="16"/>
        <v>2.213704013386231</v>
      </c>
      <c r="H177" s="12">
        <f t="shared" si="17"/>
        <v>163.57013547752905</v>
      </c>
      <c r="I177" s="14">
        <f t="shared" si="18"/>
        <v>0.5209239983360798</v>
      </c>
      <c r="J177" s="15">
        <f t="shared" si="19"/>
        <v>-0.47907600166392017</v>
      </c>
      <c r="K177" s="40"/>
      <c r="L177" s="59">
        <f t="shared" si="20"/>
        <v>16357013.547752906</v>
      </c>
    </row>
    <row r="178" spans="1:12" ht="12.75">
      <c r="A178" s="11">
        <v>314</v>
      </c>
      <c r="B178" s="12">
        <f t="shared" si="14"/>
        <v>2.496929648073215</v>
      </c>
      <c r="C178" s="13">
        <v>60</v>
      </c>
      <c r="D178" s="12">
        <v>100000</v>
      </c>
      <c r="E178" s="49">
        <v>2.7973872950081986E-09</v>
      </c>
      <c r="F178" s="49">
        <f t="shared" si="15"/>
        <v>-8.553247401901322</v>
      </c>
      <c r="G178" s="13">
        <f t="shared" si="16"/>
        <v>2.287020232695421</v>
      </c>
      <c r="H178" s="12">
        <f t="shared" si="17"/>
        <v>193.6512179111841</v>
      </c>
      <c r="I178" s="14">
        <f t="shared" si="18"/>
        <v>0.6167236239209685</v>
      </c>
      <c r="J178" s="15">
        <f t="shared" si="19"/>
        <v>-0.38327637607903153</v>
      </c>
      <c r="K178" s="40"/>
      <c r="L178" s="59">
        <f t="shared" si="20"/>
        <v>19365121.79111841</v>
      </c>
    </row>
    <row r="179" spans="1:12" ht="12.75">
      <c r="A179" s="11">
        <v>314</v>
      </c>
      <c r="B179" s="12">
        <f t="shared" si="14"/>
        <v>2.496929648073215</v>
      </c>
      <c r="C179" s="13">
        <v>60</v>
      </c>
      <c r="D179" s="12">
        <v>100000</v>
      </c>
      <c r="E179" s="49">
        <v>2.040215436617414E-09</v>
      </c>
      <c r="F179" s="49">
        <f t="shared" si="15"/>
        <v>-8.690323970812297</v>
      </c>
      <c r="G179" s="13">
        <f t="shared" si="16"/>
        <v>2.157409256039809</v>
      </c>
      <c r="H179" s="12">
        <f t="shared" si="17"/>
        <v>143.6842799878884</v>
      </c>
      <c r="I179" s="14">
        <f t="shared" si="18"/>
        <v>0.45759324836907134</v>
      </c>
      <c r="J179" s="15">
        <f t="shared" si="19"/>
        <v>-0.5424067516309287</v>
      </c>
      <c r="K179" s="40"/>
      <c r="L179" s="59">
        <f t="shared" si="20"/>
        <v>14368427.998788841</v>
      </c>
    </row>
    <row r="180" spans="1:12" ht="12.75">
      <c r="A180" s="11">
        <v>314</v>
      </c>
      <c r="B180" s="12">
        <f t="shared" si="14"/>
        <v>2.496929648073215</v>
      </c>
      <c r="C180" s="13">
        <v>60</v>
      </c>
      <c r="D180" s="12">
        <v>100000</v>
      </c>
      <c r="E180" s="49">
        <v>2.343837416867364E-09</v>
      </c>
      <c r="F180" s="49">
        <f t="shared" si="15"/>
        <v>-8.630072516974014</v>
      </c>
      <c r="G180" s="13">
        <f t="shared" si="16"/>
        <v>2.2143792388672328</v>
      </c>
      <c r="H180" s="12">
        <f t="shared" si="17"/>
        <v>163.8246462572584</v>
      </c>
      <c r="I180" s="14">
        <f t="shared" si="18"/>
        <v>0.5217345422205681</v>
      </c>
      <c r="J180" s="15">
        <f t="shared" si="19"/>
        <v>-0.47826545777943186</v>
      </c>
      <c r="K180" s="40"/>
      <c r="L180" s="59">
        <f t="shared" si="20"/>
        <v>16382464.62572584</v>
      </c>
    </row>
    <row r="181" spans="1:12" ht="12.75">
      <c r="A181" s="17">
        <v>314</v>
      </c>
      <c r="B181" s="18">
        <f t="shared" si="14"/>
        <v>2.496929648073215</v>
      </c>
      <c r="C181" s="19">
        <v>60</v>
      </c>
      <c r="D181" s="18">
        <v>100000</v>
      </c>
      <c r="E181" s="50">
        <v>2.7835025393145E-09</v>
      </c>
      <c r="F181" s="50">
        <f t="shared" si="15"/>
        <v>-8.555408378161687</v>
      </c>
      <c r="G181" s="19">
        <f t="shared" si="16"/>
        <v>2.284976949544547</v>
      </c>
      <c r="H181" s="18">
        <f t="shared" si="17"/>
        <v>192.74226112968665</v>
      </c>
      <c r="I181" s="20">
        <f t="shared" si="18"/>
        <v>0.613828857100913</v>
      </c>
      <c r="J181" s="21">
        <f t="shared" si="19"/>
        <v>-0.38617114289908705</v>
      </c>
      <c r="K181" s="40"/>
      <c r="L181" s="59">
        <f t="shared" si="20"/>
        <v>19274226.112968665</v>
      </c>
    </row>
    <row r="182" spans="1:12" ht="12.75">
      <c r="A182" s="5">
        <v>31.4</v>
      </c>
      <c r="B182" s="6">
        <f t="shared" si="14"/>
        <v>1.4969296480732148</v>
      </c>
      <c r="C182" s="7">
        <v>100</v>
      </c>
      <c r="D182" s="6">
        <v>1000000</v>
      </c>
      <c r="E182" s="48">
        <v>9.903458631237702E-10</v>
      </c>
      <c r="F182" s="48">
        <f t="shared" si="15"/>
        <v>-9.004213108216144</v>
      </c>
      <c r="G182" s="7">
        <f t="shared" si="16"/>
        <v>1.860615442306974</v>
      </c>
      <c r="H182" s="6">
        <f t="shared" si="17"/>
        <v>72.54632920219093</v>
      </c>
      <c r="I182" s="8">
        <f t="shared" si="18"/>
        <v>2.3103926497513037</v>
      </c>
      <c r="J182" s="9">
        <f t="shared" si="19"/>
        <v>1.3103926497513037</v>
      </c>
      <c r="K182" s="39">
        <f>STDEV(H182:H187)/AVERAGE(H182:H187)</f>
        <v>0.7876439306501236</v>
      </c>
      <c r="L182" s="59">
        <f t="shared" si="20"/>
        <v>72546329.20219094</v>
      </c>
    </row>
    <row r="183" spans="1:12" ht="12.75">
      <c r="A183" s="11">
        <v>31.4</v>
      </c>
      <c r="B183" s="12">
        <f t="shared" si="14"/>
        <v>1.4969296480732148</v>
      </c>
      <c r="C183" s="13">
        <v>100</v>
      </c>
      <c r="D183" s="12">
        <v>1000000</v>
      </c>
      <c r="E183" s="49">
        <v>1.2269357418572611E-09</v>
      </c>
      <c r="F183" s="49">
        <f t="shared" si="15"/>
        <v>-8.91117818192465</v>
      </c>
      <c r="G183" s="13">
        <f t="shared" si="16"/>
        <v>1.9485834134600513</v>
      </c>
      <c r="H183" s="12">
        <f t="shared" si="17"/>
        <v>88.83485820174822</v>
      </c>
      <c r="I183" s="14">
        <f t="shared" si="18"/>
        <v>2.829135611520644</v>
      </c>
      <c r="J183" s="15">
        <f t="shared" si="19"/>
        <v>1.8291356115206439</v>
      </c>
      <c r="K183" s="40"/>
      <c r="L183" s="59">
        <f t="shared" si="20"/>
        <v>88834858.20174822</v>
      </c>
    </row>
    <row r="184" spans="1:12" ht="12.75">
      <c r="A184" s="11">
        <v>31.4</v>
      </c>
      <c r="B184" s="12">
        <f t="shared" si="14"/>
        <v>1.4969296480732148</v>
      </c>
      <c r="C184" s="13">
        <v>100</v>
      </c>
      <c r="D184" s="12">
        <v>1000000</v>
      </c>
      <c r="E184" s="49">
        <v>7.700715829322158E-10</v>
      </c>
      <c r="F184" s="49">
        <f t="shared" si="15"/>
        <v>-9.11346890258401</v>
      </c>
      <c r="G184" s="13">
        <f t="shared" si="16"/>
        <v>1.7573100391603527</v>
      </c>
      <c r="H184" s="12">
        <f t="shared" si="17"/>
        <v>57.1886756100121</v>
      </c>
      <c r="I184" s="14">
        <f t="shared" si="18"/>
        <v>1.821295401592742</v>
      </c>
      <c r="J184" s="15">
        <f t="shared" si="19"/>
        <v>0.8212954015927421</v>
      </c>
      <c r="K184" s="40"/>
      <c r="L184" s="59">
        <f t="shared" si="20"/>
        <v>57188675.6100121</v>
      </c>
    </row>
    <row r="185" spans="1:12" ht="12.75">
      <c r="A185" s="11">
        <v>31.4</v>
      </c>
      <c r="B185" s="12">
        <f t="shared" si="14"/>
        <v>1.4969296480732148</v>
      </c>
      <c r="C185" s="13">
        <v>100</v>
      </c>
      <c r="D185" s="12">
        <v>1000000</v>
      </c>
      <c r="E185" s="49">
        <v>8.643101349528061E-11</v>
      </c>
      <c r="F185" s="49">
        <f t="shared" si="15"/>
        <v>-10.06333039440676</v>
      </c>
      <c r="G185" s="13">
        <f t="shared" si="16"/>
        <v>0.859180791975453</v>
      </c>
      <c r="H185" s="12">
        <f t="shared" si="17"/>
        <v>7.230707472895797</v>
      </c>
      <c r="I185" s="14">
        <f t="shared" si="18"/>
        <v>0.23027730805400629</v>
      </c>
      <c r="J185" s="15">
        <f t="shared" si="19"/>
        <v>-0.7697226919459937</v>
      </c>
      <c r="K185" s="40"/>
      <c r="L185" s="59">
        <f t="shared" si="20"/>
        <v>7230707.472895797</v>
      </c>
    </row>
    <row r="186" spans="1:12" ht="12.75">
      <c r="A186" s="11">
        <v>31.4</v>
      </c>
      <c r="B186" s="12">
        <f t="shared" si="14"/>
        <v>1.4969296480732148</v>
      </c>
      <c r="C186" s="13">
        <v>100</v>
      </c>
      <c r="D186" s="12">
        <v>1000000</v>
      </c>
      <c r="E186" s="49">
        <v>1.8925651066846493E-10</v>
      </c>
      <c r="F186" s="49">
        <f t="shared" si="15"/>
        <v>-9.722949171279664</v>
      </c>
      <c r="G186" s="13">
        <f t="shared" si="16"/>
        <v>1.181023854690181</v>
      </c>
      <c r="H186" s="12">
        <f t="shared" si="17"/>
        <v>15.171336974621564</v>
      </c>
      <c r="I186" s="14">
        <f t="shared" si="18"/>
        <v>0.4831635979178842</v>
      </c>
      <c r="J186" s="15">
        <f t="shared" si="19"/>
        <v>-0.5168364020821158</v>
      </c>
      <c r="K186" s="40"/>
      <c r="L186" s="59">
        <f t="shared" si="20"/>
        <v>15171336.974621564</v>
      </c>
    </row>
    <row r="187" spans="1:12" ht="12.75">
      <c r="A187" s="17">
        <v>31.4</v>
      </c>
      <c r="B187" s="18">
        <f t="shared" si="14"/>
        <v>1.4969296480732148</v>
      </c>
      <c r="C187" s="19">
        <v>100</v>
      </c>
      <c r="D187" s="18">
        <v>1000000</v>
      </c>
      <c r="E187" s="50">
        <v>2.373862904012596E-10</v>
      </c>
      <c r="F187" s="50">
        <f t="shared" si="15"/>
        <v>-9.624544366152309</v>
      </c>
      <c r="G187" s="19">
        <f t="shared" si="16"/>
        <v>1.274069245317408</v>
      </c>
      <c r="H187" s="18">
        <f t="shared" si="17"/>
        <v>18.79616485046704</v>
      </c>
      <c r="I187" s="20">
        <f t="shared" si="18"/>
        <v>0.5986039761295235</v>
      </c>
      <c r="J187" s="21">
        <f t="shared" si="19"/>
        <v>-0.40139602387047646</v>
      </c>
      <c r="K187" s="40"/>
      <c r="L187" s="59">
        <f t="shared" si="20"/>
        <v>18796164.85046704</v>
      </c>
    </row>
    <row r="188" spans="1:12" ht="12.75">
      <c r="A188" s="5">
        <v>31.4</v>
      </c>
      <c r="B188" s="6">
        <f t="shared" si="14"/>
        <v>1.4969296480732148</v>
      </c>
      <c r="C188" s="7">
        <v>90</v>
      </c>
      <c r="D188" s="6">
        <v>1000000</v>
      </c>
      <c r="E188" s="48">
        <v>1.2845618443853597E-09</v>
      </c>
      <c r="F188" s="48">
        <f t="shared" si="15"/>
        <v>-8.89124498207203</v>
      </c>
      <c r="G188" s="7">
        <f t="shared" si="16"/>
        <v>1.9674309927458111</v>
      </c>
      <c r="H188" s="6">
        <f t="shared" si="17"/>
        <v>92.775006349922</v>
      </c>
      <c r="I188" s="8">
        <f t="shared" si="18"/>
        <v>2.95461803662172</v>
      </c>
      <c r="J188" s="9">
        <f t="shared" si="19"/>
        <v>1.9546180366217198</v>
      </c>
      <c r="K188" s="39">
        <f>STDEV(H188:H193)/AVERAGE(H188:H193)</f>
        <v>0.7526533589285432</v>
      </c>
      <c r="L188" s="59">
        <f t="shared" si="20"/>
        <v>92775006.349922</v>
      </c>
    </row>
    <row r="189" spans="1:12" ht="12.75">
      <c r="A189" s="11">
        <v>31.4</v>
      </c>
      <c r="B189" s="12">
        <f t="shared" si="14"/>
        <v>1.4969296480732148</v>
      </c>
      <c r="C189" s="13">
        <v>90</v>
      </c>
      <c r="D189" s="12">
        <v>1000000</v>
      </c>
      <c r="E189" s="49">
        <v>1.1038709533486756E-09</v>
      </c>
      <c r="F189" s="49">
        <f t="shared" si="15"/>
        <v>-8.957081694291912</v>
      </c>
      <c r="G189" s="13">
        <f t="shared" si="16"/>
        <v>1.9051799411006882</v>
      </c>
      <c r="H189" s="12">
        <f t="shared" si="17"/>
        <v>80.38591158994288</v>
      </c>
      <c r="I189" s="14">
        <f t="shared" si="18"/>
        <v>2.560060878660601</v>
      </c>
      <c r="J189" s="15">
        <f t="shared" si="19"/>
        <v>1.5600608786606012</v>
      </c>
      <c r="K189" s="40"/>
      <c r="L189" s="59">
        <f t="shared" si="20"/>
        <v>80385911.58994287</v>
      </c>
    </row>
    <row r="190" spans="1:12" ht="12.75">
      <c r="A190" s="11">
        <v>31.4</v>
      </c>
      <c r="B190" s="12">
        <f t="shared" si="14"/>
        <v>1.4969296480732148</v>
      </c>
      <c r="C190" s="13">
        <v>90</v>
      </c>
      <c r="D190" s="12">
        <v>1000000</v>
      </c>
      <c r="E190" s="49">
        <v>6.998712788492264E-10</v>
      </c>
      <c r="F190" s="49">
        <f t="shared" si="15"/>
        <v>-9.15498182859436</v>
      </c>
      <c r="G190" s="13">
        <f t="shared" si="16"/>
        <v>1.718058028938766</v>
      </c>
      <c r="H190" s="12">
        <f t="shared" si="17"/>
        <v>52.24659944492218</v>
      </c>
      <c r="I190" s="14">
        <f t="shared" si="18"/>
        <v>1.6639044409210886</v>
      </c>
      <c r="J190" s="15">
        <f t="shared" si="19"/>
        <v>0.6639044409210886</v>
      </c>
      <c r="K190" s="40"/>
      <c r="L190" s="59">
        <f t="shared" si="20"/>
        <v>52246599.44492218</v>
      </c>
    </row>
    <row r="191" spans="1:12" ht="12.75">
      <c r="A191" s="11">
        <v>31.4</v>
      </c>
      <c r="B191" s="12">
        <f t="shared" si="14"/>
        <v>1.4969296480732148</v>
      </c>
      <c r="C191" s="13">
        <v>90</v>
      </c>
      <c r="D191" s="12">
        <v>1000000</v>
      </c>
      <c r="E191" s="49">
        <v>2.486957405428744E-10</v>
      </c>
      <c r="F191" s="49">
        <f t="shared" si="15"/>
        <v>-9.60433165290685</v>
      </c>
      <c r="G191" s="13">
        <f t="shared" si="16"/>
        <v>1.2931811148762755</v>
      </c>
      <c r="H191" s="12">
        <f t="shared" si="17"/>
        <v>19.64179232465955</v>
      </c>
      <c r="I191" s="14">
        <f t="shared" si="18"/>
        <v>0.6255347874095398</v>
      </c>
      <c r="J191" s="15">
        <f t="shared" si="19"/>
        <v>-0.3744652125904602</v>
      </c>
      <c r="K191" s="40"/>
      <c r="L191" s="59">
        <f t="shared" si="20"/>
        <v>19641792.324659552</v>
      </c>
    </row>
    <row r="192" spans="1:12" ht="12.75">
      <c r="A192" s="11">
        <v>31.4</v>
      </c>
      <c r="B192" s="12">
        <f t="shared" si="14"/>
        <v>1.4969296480732148</v>
      </c>
      <c r="C192" s="13">
        <v>90</v>
      </c>
      <c r="D192" s="12">
        <v>1000000</v>
      </c>
      <c r="E192" s="49">
        <v>2.1384609140729075E-10</v>
      </c>
      <c r="F192" s="49">
        <f t="shared" si="15"/>
        <v>-9.66989868319421</v>
      </c>
      <c r="G192" s="13">
        <f t="shared" si="16"/>
        <v>1.2311850574941272</v>
      </c>
      <c r="H192" s="12">
        <f t="shared" si="17"/>
        <v>17.02883970777407</v>
      </c>
      <c r="I192" s="14">
        <f t="shared" si="18"/>
        <v>0.5423197359163716</v>
      </c>
      <c r="J192" s="15">
        <f t="shared" si="19"/>
        <v>-0.4576802640836284</v>
      </c>
      <c r="K192" s="40"/>
      <c r="L192" s="59">
        <f t="shared" si="20"/>
        <v>17028839.70777407</v>
      </c>
    </row>
    <row r="193" spans="1:12" ht="12.75">
      <c r="A193" s="17">
        <v>31.4</v>
      </c>
      <c r="B193" s="18">
        <f t="shared" si="14"/>
        <v>1.4969296480732148</v>
      </c>
      <c r="C193" s="19">
        <v>90</v>
      </c>
      <c r="D193" s="18">
        <v>1000000</v>
      </c>
      <c r="E193" s="50">
        <v>1.7025039965996474E-10</v>
      </c>
      <c r="F193" s="50">
        <f t="shared" si="15"/>
        <v>-9.768911859914951</v>
      </c>
      <c r="G193" s="19">
        <f t="shared" si="16"/>
        <v>1.1375644289760292</v>
      </c>
      <c r="H193" s="18">
        <f t="shared" si="17"/>
        <v>13.726645850864442</v>
      </c>
      <c r="I193" s="20">
        <f t="shared" si="18"/>
        <v>0.437154326460651</v>
      </c>
      <c r="J193" s="21">
        <f t="shared" si="19"/>
        <v>-0.562845673539349</v>
      </c>
      <c r="K193" s="40"/>
      <c r="L193" s="59">
        <f t="shared" si="20"/>
        <v>13726645.850864442</v>
      </c>
    </row>
    <row r="194" spans="1:12" ht="12.75">
      <c r="A194" s="5">
        <v>31.4</v>
      </c>
      <c r="B194" s="6">
        <f t="shared" si="14"/>
        <v>1.4969296480732148</v>
      </c>
      <c r="C194" s="7">
        <v>80</v>
      </c>
      <c r="D194" s="6">
        <v>1000000</v>
      </c>
      <c r="E194" s="48">
        <v>1.0420085996343584E-09</v>
      </c>
      <c r="F194" s="48">
        <f t="shared" si="15"/>
        <v>-8.982128696815442</v>
      </c>
      <c r="G194" s="7">
        <f t="shared" si="16"/>
        <v>1.8814970718462152</v>
      </c>
      <c r="H194" s="6">
        <f t="shared" si="17"/>
        <v>76.11970067521369</v>
      </c>
      <c r="I194" s="8">
        <f t="shared" si="18"/>
        <v>2.4241942890195443</v>
      </c>
      <c r="J194" s="9">
        <f t="shared" si="19"/>
        <v>1.4241942890195443</v>
      </c>
      <c r="K194" s="39">
        <f>STDEV(H194:H199)/AVERAGE(H194:H199)</f>
        <v>0.8708828422905616</v>
      </c>
      <c r="L194" s="59">
        <f t="shared" si="20"/>
        <v>76119700.6752137</v>
      </c>
    </row>
    <row r="195" spans="1:12" ht="12.75">
      <c r="A195" s="11">
        <v>31.4</v>
      </c>
      <c r="B195" s="12">
        <f aca="true" t="shared" si="21" ref="B195:B211">LOG10(A195)</f>
        <v>1.4969296480732148</v>
      </c>
      <c r="C195" s="13">
        <v>80</v>
      </c>
      <c r="D195" s="12">
        <v>1000000</v>
      </c>
      <c r="E195" s="49">
        <v>3.5599984675806154E-10</v>
      </c>
      <c r="F195" s="49">
        <f aca="true" t="shared" si="22" ref="F195:F211">LOG10(E195)</f>
        <v>-9.448550188971346</v>
      </c>
      <c r="G195" s="13">
        <f aca="true" t="shared" si="23" ref="G195:G211">(F195+10.972)/1.0576</f>
        <v>1.4404782630755042</v>
      </c>
      <c r="H195" s="12">
        <f aca="true" t="shared" si="24" ref="H195:H211">10^G195</f>
        <v>27.572634447737826</v>
      </c>
      <c r="I195" s="14">
        <f aca="true" t="shared" si="25" ref="I195:I211">H195/A195</f>
        <v>0.8781093773164913</v>
      </c>
      <c r="J195" s="15">
        <f aca="true" t="shared" si="26" ref="J195:J211">I195-1</f>
        <v>-0.1218906226835087</v>
      </c>
      <c r="K195" s="40"/>
      <c r="L195" s="59">
        <f aca="true" t="shared" si="27" ref="L195:L211">H195*D195</f>
        <v>27572634.447737828</v>
      </c>
    </row>
    <row r="196" spans="1:12" ht="12.75">
      <c r="A196" s="11">
        <v>31.4</v>
      </c>
      <c r="B196" s="12">
        <f t="shared" si="21"/>
        <v>1.4969296480732148</v>
      </c>
      <c r="C196" s="13">
        <v>80</v>
      </c>
      <c r="D196" s="12">
        <v>1000000</v>
      </c>
      <c r="E196" s="49">
        <v>4.576836287834597E-10</v>
      </c>
      <c r="F196" s="49">
        <f t="shared" si="22"/>
        <v>-9.339434621888113</v>
      </c>
      <c r="G196" s="13">
        <f t="shared" si="23"/>
        <v>1.5436510761269726</v>
      </c>
      <c r="H196" s="12">
        <f t="shared" si="24"/>
        <v>34.96641245782754</v>
      </c>
      <c r="I196" s="14">
        <f t="shared" si="25"/>
        <v>1.1135800145804948</v>
      </c>
      <c r="J196" s="15">
        <f t="shared" si="26"/>
        <v>0.11358001458049483</v>
      </c>
      <c r="K196" s="40"/>
      <c r="L196" s="59">
        <f t="shared" si="27"/>
        <v>34966412.45782754</v>
      </c>
    </row>
    <row r="197" spans="1:12" ht="12.75">
      <c r="A197" s="11">
        <v>31.4</v>
      </c>
      <c r="B197" s="12">
        <f t="shared" si="21"/>
        <v>1.4969296480732148</v>
      </c>
      <c r="C197" s="13">
        <v>80</v>
      </c>
      <c r="D197" s="12">
        <v>1000000</v>
      </c>
      <c r="E197" s="49">
        <v>1.5348505375928153E-10</v>
      </c>
      <c r="F197" s="49">
        <f t="shared" si="22"/>
        <v>-9.813933909345794</v>
      </c>
      <c r="G197" s="13">
        <f t="shared" si="23"/>
        <v>1.0949944124945212</v>
      </c>
      <c r="H197" s="12">
        <f t="shared" si="24"/>
        <v>12.444986003142535</v>
      </c>
      <c r="I197" s="14">
        <f t="shared" si="25"/>
        <v>0.39633713385804253</v>
      </c>
      <c r="J197" s="15">
        <f t="shared" si="26"/>
        <v>-0.6036628661419574</v>
      </c>
      <c r="K197" s="40"/>
      <c r="L197" s="59">
        <f t="shared" si="27"/>
        <v>12444986.003142536</v>
      </c>
    </row>
    <row r="198" spans="1:12" ht="12.75">
      <c r="A198" s="11">
        <v>31.4</v>
      </c>
      <c r="B198" s="12">
        <f t="shared" si="21"/>
        <v>1.4969296480732148</v>
      </c>
      <c r="C198" s="13">
        <v>80</v>
      </c>
      <c r="D198" s="12">
        <v>1000000</v>
      </c>
      <c r="E198" s="49">
        <v>1.0521129629711917E-10</v>
      </c>
      <c r="F198" s="49">
        <f t="shared" si="22"/>
        <v>-9.977937628470048</v>
      </c>
      <c r="G198" s="13">
        <f t="shared" si="23"/>
        <v>0.9399228172560052</v>
      </c>
      <c r="H198" s="12">
        <f t="shared" si="24"/>
        <v>8.708088162035123</v>
      </c>
      <c r="I198" s="14">
        <f t="shared" si="25"/>
        <v>0.27732764847245617</v>
      </c>
      <c r="J198" s="15">
        <f t="shared" si="26"/>
        <v>-0.7226723515275438</v>
      </c>
      <c r="K198" s="40"/>
      <c r="L198" s="59">
        <f t="shared" si="27"/>
        <v>8708088.162035123</v>
      </c>
    </row>
    <row r="199" spans="1:12" ht="12.75">
      <c r="A199" s="17">
        <v>31.4</v>
      </c>
      <c r="B199" s="18">
        <f t="shared" si="21"/>
        <v>1.4969296480732148</v>
      </c>
      <c r="C199" s="19">
        <v>80</v>
      </c>
      <c r="D199" s="18">
        <v>1000000</v>
      </c>
      <c r="E199" s="50">
        <v>1.711604124622725E-10</v>
      </c>
      <c r="F199" s="50">
        <f t="shared" si="22"/>
        <v>-9.766596675624228</v>
      </c>
      <c r="G199" s="19">
        <f t="shared" si="23"/>
        <v>1.1397535215353356</v>
      </c>
      <c r="H199" s="18">
        <f t="shared" si="24"/>
        <v>13.796010668452825</v>
      </c>
      <c r="I199" s="20">
        <f t="shared" si="25"/>
        <v>0.43936339708448485</v>
      </c>
      <c r="J199" s="21">
        <f t="shared" si="26"/>
        <v>-0.5606366029155152</v>
      </c>
      <c r="K199" s="40"/>
      <c r="L199" s="59">
        <f t="shared" si="27"/>
        <v>13796010.668452825</v>
      </c>
    </row>
    <row r="200" spans="1:12" ht="12.75">
      <c r="A200" s="5">
        <v>31.4</v>
      </c>
      <c r="B200" s="6">
        <f t="shared" si="21"/>
        <v>1.4969296480732148</v>
      </c>
      <c r="C200" s="7">
        <v>70</v>
      </c>
      <c r="D200" s="6">
        <v>1000000</v>
      </c>
      <c r="E200" s="48">
        <v>2.1993007861060543E-10</v>
      </c>
      <c r="F200" s="48">
        <f t="shared" si="22"/>
        <v>-9.657715370542377</v>
      </c>
      <c r="G200" s="7">
        <f t="shared" si="23"/>
        <v>1.2427048311815645</v>
      </c>
      <c r="H200" s="6">
        <f t="shared" si="24"/>
        <v>17.4865780706898</v>
      </c>
      <c r="I200" s="8">
        <f t="shared" si="25"/>
        <v>0.5568973907862993</v>
      </c>
      <c r="J200" s="9">
        <f t="shared" si="26"/>
        <v>-0.4431026092137007</v>
      </c>
      <c r="K200" s="39">
        <f>STDEV(H200:H205)/AVERAGE(H200:H205)</f>
        <v>0.2045308950304513</v>
      </c>
      <c r="L200" s="59">
        <f t="shared" si="27"/>
        <v>17486578.070689797</v>
      </c>
    </row>
    <row r="201" spans="1:12" ht="12.75">
      <c r="A201" s="11">
        <v>31.4</v>
      </c>
      <c r="B201" s="12">
        <f t="shared" si="21"/>
        <v>1.4969296480732148</v>
      </c>
      <c r="C201" s="13">
        <v>70</v>
      </c>
      <c r="D201" s="12">
        <v>1000000</v>
      </c>
      <c r="E201" s="49">
        <v>2.735635456070725E-10</v>
      </c>
      <c r="F201" s="49">
        <f t="shared" si="22"/>
        <v>-9.562941776091195</v>
      </c>
      <c r="G201" s="13">
        <f t="shared" si="23"/>
        <v>1.3323167775234532</v>
      </c>
      <c r="H201" s="12">
        <f t="shared" si="24"/>
        <v>21.49397688649125</v>
      </c>
      <c r="I201" s="14">
        <f t="shared" si="25"/>
        <v>0.6845215568946258</v>
      </c>
      <c r="J201" s="15">
        <f t="shared" si="26"/>
        <v>-0.3154784431053742</v>
      </c>
      <c r="K201" s="40"/>
      <c r="L201" s="59">
        <f t="shared" si="27"/>
        <v>21493976.88649125</v>
      </c>
    </row>
    <row r="202" spans="1:12" ht="12.75">
      <c r="A202" s="11">
        <v>31.4</v>
      </c>
      <c r="B202" s="12">
        <f t="shared" si="21"/>
        <v>1.4969296480732148</v>
      </c>
      <c r="C202" s="13">
        <v>70</v>
      </c>
      <c r="D202" s="12">
        <v>1000000</v>
      </c>
      <c r="E202" s="49">
        <v>2.8111788126719523E-10</v>
      </c>
      <c r="F202" s="49">
        <f t="shared" si="22"/>
        <v>-9.551111529032593</v>
      </c>
      <c r="G202" s="13">
        <f t="shared" si="23"/>
        <v>1.3435027146060958</v>
      </c>
      <c r="H202" s="12">
        <f t="shared" si="24"/>
        <v>22.054779219353932</v>
      </c>
      <c r="I202" s="14">
        <f t="shared" si="25"/>
        <v>0.7023815038010807</v>
      </c>
      <c r="J202" s="15">
        <f t="shared" si="26"/>
        <v>-0.29761849619891934</v>
      </c>
      <c r="K202" s="40"/>
      <c r="L202" s="59">
        <f t="shared" si="27"/>
        <v>22054779.219353933</v>
      </c>
    </row>
    <row r="203" spans="1:12" ht="12.75">
      <c r="A203" s="11">
        <v>31.4</v>
      </c>
      <c r="B203" s="12">
        <f t="shared" si="21"/>
        <v>1.4969296480732148</v>
      </c>
      <c r="C203" s="13">
        <v>70</v>
      </c>
      <c r="D203" s="12">
        <v>1000000</v>
      </c>
      <c r="E203" s="49">
        <v>1.7142063841873385E-10</v>
      </c>
      <c r="F203" s="49">
        <f t="shared" si="22"/>
        <v>-9.765936891795642</v>
      </c>
      <c r="G203" s="13">
        <f t="shared" si="23"/>
        <v>1.1403773716001868</v>
      </c>
      <c r="H203" s="12">
        <f t="shared" si="24"/>
        <v>13.815842434805958</v>
      </c>
      <c r="I203" s="14">
        <f t="shared" si="25"/>
        <v>0.43999498200018977</v>
      </c>
      <c r="J203" s="15">
        <f t="shared" si="26"/>
        <v>-0.5600050179998102</v>
      </c>
      <c r="K203" s="40"/>
      <c r="L203" s="59">
        <f t="shared" si="27"/>
        <v>13815842.434805958</v>
      </c>
    </row>
    <row r="204" spans="1:12" ht="12.75">
      <c r="A204" s="11">
        <v>31.4</v>
      </c>
      <c r="B204" s="12">
        <f t="shared" si="21"/>
        <v>1.4969296480732148</v>
      </c>
      <c r="C204" s="13">
        <v>70</v>
      </c>
      <c r="D204" s="12">
        <v>1000000</v>
      </c>
      <c r="E204" s="49">
        <v>2.2751632045729044E-10</v>
      </c>
      <c r="F204" s="49">
        <f t="shared" si="22"/>
        <v>-9.642987444587883</v>
      </c>
      <c r="G204" s="13">
        <f t="shared" si="23"/>
        <v>1.256630631062894</v>
      </c>
      <c r="H204" s="12">
        <f t="shared" si="24"/>
        <v>18.056377716870976</v>
      </c>
      <c r="I204" s="14">
        <f t="shared" si="25"/>
        <v>0.5750438763334706</v>
      </c>
      <c r="J204" s="15">
        <f t="shared" si="26"/>
        <v>-0.42495612366652935</v>
      </c>
      <c r="K204" s="40"/>
      <c r="L204" s="59">
        <f t="shared" si="27"/>
        <v>18056377.716870975</v>
      </c>
    </row>
    <row r="205" spans="1:12" ht="12.75">
      <c r="A205" s="17">
        <v>31.4</v>
      </c>
      <c r="B205" s="18">
        <f t="shared" si="21"/>
        <v>1.4969296480732148</v>
      </c>
      <c r="C205" s="19">
        <v>70</v>
      </c>
      <c r="D205" s="18">
        <v>1000000</v>
      </c>
      <c r="E205" s="50">
        <v>3.2341876738120466E-10</v>
      </c>
      <c r="F205" s="50">
        <f t="shared" si="22"/>
        <v>-9.490234782408557</v>
      </c>
      <c r="G205" s="19">
        <f t="shared" si="23"/>
        <v>1.4010639349389586</v>
      </c>
      <c r="H205" s="18">
        <f t="shared" si="24"/>
        <v>25.180475964559065</v>
      </c>
      <c r="I205" s="20">
        <f t="shared" si="25"/>
        <v>0.8019259861324544</v>
      </c>
      <c r="J205" s="21">
        <f t="shared" si="26"/>
        <v>-0.19807401386754564</v>
      </c>
      <c r="K205" s="40"/>
      <c r="L205" s="59">
        <f t="shared" si="27"/>
        <v>25180475.964559063</v>
      </c>
    </row>
    <row r="206" spans="1:12" ht="12.75">
      <c r="A206" s="5">
        <v>31.4</v>
      </c>
      <c r="B206" s="6">
        <f t="shared" si="21"/>
        <v>1.4969296480732148</v>
      </c>
      <c r="C206" s="7">
        <v>60</v>
      </c>
      <c r="D206" s="6">
        <v>1000000</v>
      </c>
      <c r="E206" s="48">
        <v>4.2224114029713945E-10</v>
      </c>
      <c r="F206" s="48">
        <f t="shared" si="22"/>
        <v>-9.374439454274256</v>
      </c>
      <c r="G206" s="7">
        <f t="shared" si="23"/>
        <v>1.5105527096499085</v>
      </c>
      <c r="H206" s="6">
        <f t="shared" si="24"/>
        <v>32.40057441248859</v>
      </c>
      <c r="I206" s="8">
        <f t="shared" si="25"/>
        <v>1.0318654271493182</v>
      </c>
      <c r="J206" s="9">
        <f t="shared" si="26"/>
        <v>0.03186542714931817</v>
      </c>
      <c r="K206" s="39">
        <f>STDEV(H206:H211)/AVERAGE(H206:H211)</f>
        <v>0.3627296193829121</v>
      </c>
      <c r="L206" s="59">
        <f t="shared" si="27"/>
        <v>32400574.412488587</v>
      </c>
    </row>
    <row r="207" spans="1:12" ht="12.75">
      <c r="A207" s="11">
        <v>31.4</v>
      </c>
      <c r="B207" s="12">
        <f t="shared" si="21"/>
        <v>1.4969296480732148</v>
      </c>
      <c r="C207" s="13">
        <v>60</v>
      </c>
      <c r="D207" s="12">
        <v>1000000</v>
      </c>
      <c r="E207" s="49">
        <v>3.4535678533967865E-10</v>
      </c>
      <c r="F207" s="49">
        <f t="shared" si="22"/>
        <v>-9.461732006845814</v>
      </c>
      <c r="G207" s="13">
        <f t="shared" si="23"/>
        <v>1.4280143656904172</v>
      </c>
      <c r="H207" s="12">
        <f t="shared" si="24"/>
        <v>26.79256948416384</v>
      </c>
      <c r="I207" s="14">
        <f t="shared" si="25"/>
        <v>0.853266544081651</v>
      </c>
      <c r="J207" s="15">
        <f t="shared" si="26"/>
        <v>-0.14673345591834897</v>
      </c>
      <c r="K207" s="40"/>
      <c r="L207" s="59">
        <f t="shared" si="27"/>
        <v>26792569.484163843</v>
      </c>
    </row>
    <row r="208" spans="1:12" ht="12.75">
      <c r="A208" s="11">
        <v>31.4</v>
      </c>
      <c r="B208" s="12">
        <f t="shared" si="21"/>
        <v>1.4969296480732148</v>
      </c>
      <c r="C208" s="13">
        <v>60</v>
      </c>
      <c r="D208" s="12">
        <v>1000000</v>
      </c>
      <c r="E208" s="49">
        <v>4.09035864396666E-10</v>
      </c>
      <c r="F208" s="49">
        <f t="shared" si="22"/>
        <v>-9.388238611242762</v>
      </c>
      <c r="G208" s="13">
        <f t="shared" si="23"/>
        <v>1.497505095269702</v>
      </c>
      <c r="H208" s="12">
        <f t="shared" si="24"/>
        <v>31.441633082846245</v>
      </c>
      <c r="I208" s="14">
        <f t="shared" si="25"/>
        <v>1.0013258943581607</v>
      </c>
      <c r="J208" s="15">
        <f t="shared" si="26"/>
        <v>0.001325894358160662</v>
      </c>
      <c r="K208" s="40"/>
      <c r="L208" s="59">
        <f t="shared" si="27"/>
        <v>31441633.082846247</v>
      </c>
    </row>
    <row r="209" spans="1:12" ht="12.75">
      <c r="A209" s="11">
        <v>31.4</v>
      </c>
      <c r="B209" s="12">
        <f t="shared" si="21"/>
        <v>1.4969296480732148</v>
      </c>
      <c r="C209" s="13">
        <v>60</v>
      </c>
      <c r="D209" s="12">
        <v>1000000</v>
      </c>
      <c r="E209" s="49">
        <v>7.929525647245018E-10</v>
      </c>
      <c r="F209" s="49">
        <f t="shared" si="22"/>
        <v>-9.100752791868484</v>
      </c>
      <c r="G209" s="13">
        <f t="shared" si="23"/>
        <v>1.7693335931652001</v>
      </c>
      <c r="H209" s="12">
        <f t="shared" si="24"/>
        <v>58.79407921168359</v>
      </c>
      <c r="I209" s="14">
        <f t="shared" si="25"/>
        <v>1.8724229048306875</v>
      </c>
      <c r="J209" s="15">
        <f t="shared" si="26"/>
        <v>0.8724229048306875</v>
      </c>
      <c r="K209" s="40"/>
      <c r="L209" s="59">
        <f t="shared" si="27"/>
        <v>58794079.211683586</v>
      </c>
    </row>
    <row r="210" spans="1:12" ht="12.75">
      <c r="A210" s="11">
        <v>31.4</v>
      </c>
      <c r="B210" s="12">
        <f t="shared" si="21"/>
        <v>1.4969296480732148</v>
      </c>
      <c r="C210" s="13">
        <v>60</v>
      </c>
      <c r="D210" s="12">
        <v>1000000</v>
      </c>
      <c r="E210" s="49">
        <v>3.028531921230527E-10</v>
      </c>
      <c r="F210" s="49">
        <f t="shared" si="22"/>
        <v>-9.518767844440431</v>
      </c>
      <c r="G210" s="13">
        <f t="shared" si="23"/>
        <v>1.3740848672083665</v>
      </c>
      <c r="H210" s="12">
        <f t="shared" si="24"/>
        <v>23.663820764200494</v>
      </c>
      <c r="I210" s="14">
        <f t="shared" si="25"/>
        <v>0.7536248651019266</v>
      </c>
      <c r="J210" s="15">
        <f t="shared" si="26"/>
        <v>-0.2463751348980734</v>
      </c>
      <c r="K210" s="40"/>
      <c r="L210" s="59">
        <f t="shared" si="27"/>
        <v>23663820.764200494</v>
      </c>
    </row>
    <row r="211" spans="1:12" ht="12.75">
      <c r="A211" s="17">
        <v>31.4</v>
      </c>
      <c r="B211" s="18">
        <f t="shared" si="21"/>
        <v>1.4969296480732148</v>
      </c>
      <c r="C211" s="19">
        <v>60</v>
      </c>
      <c r="D211" s="18">
        <v>1000000</v>
      </c>
      <c r="E211" s="50">
        <v>4.4012354805081074E-10</v>
      </c>
      <c r="F211" s="50">
        <f t="shared" si="22"/>
        <v>-9.35642539463874</v>
      </c>
      <c r="G211" s="19">
        <f t="shared" si="23"/>
        <v>1.527585670727364</v>
      </c>
      <c r="H211" s="18">
        <f t="shared" si="24"/>
        <v>33.69656804307956</v>
      </c>
      <c r="I211" s="20">
        <f t="shared" si="25"/>
        <v>1.0731391096522154</v>
      </c>
      <c r="J211" s="21">
        <f t="shared" si="26"/>
        <v>0.07313910965221537</v>
      </c>
      <c r="K211" s="43"/>
      <c r="L211" s="60">
        <f t="shared" si="27"/>
        <v>33696568.043079555</v>
      </c>
    </row>
    <row r="212" spans="1:10" ht="12.75">
      <c r="A212" s="3"/>
      <c r="B212" s="3"/>
      <c r="C212" s="2"/>
      <c r="D212" s="3"/>
      <c r="E212" s="2"/>
      <c r="F212" s="2"/>
      <c r="G212" s="2"/>
      <c r="H212" s="3"/>
      <c r="I212" s="4"/>
      <c r="J212" s="2"/>
    </row>
    <row r="213" spans="1:12" ht="15.75">
      <c r="A213" s="3"/>
      <c r="B213" s="3"/>
      <c r="C213" s="2"/>
      <c r="D213" s="3"/>
      <c r="E213" s="2"/>
      <c r="F213" s="2"/>
      <c r="G213" s="2"/>
      <c r="H213" s="3"/>
      <c r="I213" s="46" t="s">
        <v>13</v>
      </c>
      <c r="J213" s="4">
        <f>AVERAGE(J2:J211)</f>
        <v>-0.2051316176825435</v>
      </c>
      <c r="K213" s="46" t="s">
        <v>15</v>
      </c>
      <c r="L213" s="57">
        <f>STDEV(L2:L211)/AVERAGE(L2:L211)</f>
        <v>0.6612271850724187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I.R.A.M.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Guescini</dc:creator>
  <cp:keywords/>
  <dc:description/>
  <cp:lastModifiedBy>Michele Guescini</cp:lastModifiedBy>
  <dcterms:created xsi:type="dcterms:W3CDTF">2008-01-07T14:11:48Z</dcterms:created>
  <dcterms:modified xsi:type="dcterms:W3CDTF">2008-04-18T16:01:58Z</dcterms:modified>
  <cp:category/>
  <cp:version/>
  <cp:contentType/>
  <cp:contentStatus/>
</cp:coreProperties>
</file>